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160" activeTab="0"/>
  </bookViews>
  <sheets>
    <sheet name="2106" sheetId="1" r:id="rId1"/>
    <sheet name="اجمالي" sheetId="2" r:id="rId2"/>
  </sheets>
  <definedNames>
    <definedName name="_xlnm.Print_Area" localSheetId="0">'2106'!$A$1:$G$489</definedName>
  </definedNames>
  <calcPr fullCalcOnLoad="1"/>
</workbook>
</file>

<file path=xl/sharedStrings.xml><?xml version="1.0" encoding="utf-8"?>
<sst xmlns="http://schemas.openxmlformats.org/spreadsheetml/2006/main" count="714" uniqueCount="177">
  <si>
    <t>الكلية</t>
  </si>
  <si>
    <t>ذكور</t>
  </si>
  <si>
    <t>إناث</t>
  </si>
  <si>
    <t>مجموع</t>
  </si>
  <si>
    <t>الطب البشري</t>
  </si>
  <si>
    <t>الصيدلة</t>
  </si>
  <si>
    <t>الهندسة المعمارية</t>
  </si>
  <si>
    <t>الاقتصاد</t>
  </si>
  <si>
    <t>الطب البيطري</t>
  </si>
  <si>
    <t>المجموع</t>
  </si>
  <si>
    <t>التمريض</t>
  </si>
  <si>
    <t>الحقوق</t>
  </si>
  <si>
    <t>التربية</t>
  </si>
  <si>
    <t>الشريعة</t>
  </si>
  <si>
    <t>الفنون الجميلة</t>
  </si>
  <si>
    <t xml:space="preserve">المعلوماتية </t>
  </si>
  <si>
    <t>العلوم</t>
  </si>
  <si>
    <t xml:space="preserve">دبلوم التاهيل التربوي </t>
  </si>
  <si>
    <t>البيان</t>
  </si>
  <si>
    <t>الهندسة المعلوماتية</t>
  </si>
  <si>
    <t>الاداب</t>
  </si>
  <si>
    <t>التربية الرياضية</t>
  </si>
  <si>
    <t xml:space="preserve">البيان </t>
  </si>
  <si>
    <t xml:space="preserve">العدد </t>
  </si>
  <si>
    <t>عدد طلاب المعاهد</t>
  </si>
  <si>
    <t xml:space="preserve">عدد طلاب الجامعات العامة </t>
  </si>
  <si>
    <t>عدد مستجدي المعاهد</t>
  </si>
  <si>
    <t xml:space="preserve">عدد مستجدي الجامعات العامة </t>
  </si>
  <si>
    <t>العلوم السياسية</t>
  </si>
  <si>
    <t>التربية الموسيقية</t>
  </si>
  <si>
    <t xml:space="preserve">عدد الطلاب </t>
  </si>
  <si>
    <t xml:space="preserve">عدد المستجدون </t>
  </si>
  <si>
    <t xml:space="preserve">العلوم الادارية والمالية </t>
  </si>
  <si>
    <t xml:space="preserve">الهندسة </t>
  </si>
  <si>
    <t>العلوم الانسانية</t>
  </si>
  <si>
    <t>الجامعات الخاصة/ الجامعات العامة</t>
  </si>
  <si>
    <t>طلاب الكليات الخاصة/ طلاب الجامعات الخاصة</t>
  </si>
  <si>
    <t>السياحة</t>
  </si>
  <si>
    <t xml:space="preserve">المعهد العالي للترجمة الفورية </t>
  </si>
  <si>
    <t xml:space="preserve">المعهد العالي للبحوث البحرية </t>
  </si>
  <si>
    <t xml:space="preserve">المعهد العالي لبحوث البيئة </t>
  </si>
  <si>
    <t>الهندسة التقنية</t>
  </si>
  <si>
    <t xml:space="preserve">طلاب المعاهد </t>
  </si>
  <si>
    <t xml:space="preserve">عدد الطلاب السوريون </t>
  </si>
  <si>
    <t xml:space="preserve">عدد الطلاب العرب والأجانب </t>
  </si>
  <si>
    <t xml:space="preserve">الكليات الطبية </t>
  </si>
  <si>
    <t>عدد الطلاب في الجامعات الخاصة</t>
  </si>
  <si>
    <t xml:space="preserve">طب الاسنان </t>
  </si>
  <si>
    <t xml:space="preserve">الهندسة المدنية </t>
  </si>
  <si>
    <t xml:space="preserve">الهندسة المعمارية </t>
  </si>
  <si>
    <t xml:space="preserve">الهندسة الكهربائية و الميكانيكية </t>
  </si>
  <si>
    <t>الهندسة البترولية و الكيميائية</t>
  </si>
  <si>
    <t xml:space="preserve">الهندسة الزراعية </t>
  </si>
  <si>
    <t xml:space="preserve">العلوم </t>
  </si>
  <si>
    <t>الاداب و العلوم الانسانية</t>
  </si>
  <si>
    <t>العلوم الصحية</t>
  </si>
  <si>
    <t xml:space="preserve">المعهد العالي للبحوث والدراسات الزلزالية </t>
  </si>
  <si>
    <t xml:space="preserve">المعهد العالي للتنمية الادارية </t>
  </si>
  <si>
    <t xml:space="preserve">نسبة الذكور إلى الإجمالي </t>
  </si>
  <si>
    <t xml:space="preserve">نسبة الاناث إلى الإجمالي </t>
  </si>
  <si>
    <t xml:space="preserve">نسبة طلاب كل كلية إلى إجمالي الطلاب </t>
  </si>
  <si>
    <t xml:space="preserve">مؤشر يبين توزع المستجدين  بين الذكور والاناث ويبين نسبة توزع مستجدين المرحلة الجامعية الأولى في كل كلية إلى إجمالي المستجدين في الجامعات </t>
  </si>
  <si>
    <t xml:space="preserve">نسبة مستجدي كل كلية إلى إجمالي المستجدين </t>
  </si>
  <si>
    <t xml:space="preserve">مؤشر يبين توزع طلاب الدراسات العليا بين الذكور والاناث ويبين نسبة توزع طلاب الدراسات بين الدبلوم والماجستير والدكتوراة </t>
  </si>
  <si>
    <t xml:space="preserve">نسبة طلاب الفرع إلى إجمالي طلاب الدراسات </t>
  </si>
  <si>
    <t xml:space="preserve">طلاب الدبلوم </t>
  </si>
  <si>
    <t xml:space="preserve">طلاب الماجستير </t>
  </si>
  <si>
    <t xml:space="preserve">طلاب الدكتوراة </t>
  </si>
  <si>
    <t>مجموع طلاب الدراسات</t>
  </si>
  <si>
    <t xml:space="preserve">مؤشر يبين توزع طلاب الدبلوم بين الذكور والاناث ويبين نسبة توزع طلاب الدبلوم  في كل كلية إلى إجمالي طلاب الدبلوم  في الجامعات </t>
  </si>
  <si>
    <t xml:space="preserve">نسبة طلاب دبلوم  كل كلية إلى إجمالي طلاب الدبلوم  </t>
  </si>
  <si>
    <t xml:space="preserve">المعهد العالي لبحوث الليزر وتطبيقاته </t>
  </si>
  <si>
    <t xml:space="preserve">معهد تعليم اللغات </t>
  </si>
  <si>
    <t xml:space="preserve">نسبة طلاب ماجستير كل كلية إلى إجمالي طلاب الماجستير </t>
  </si>
  <si>
    <t xml:space="preserve"> الهندسة المدنية </t>
  </si>
  <si>
    <t>هندسة الكهرباء والميكانيك</t>
  </si>
  <si>
    <t>الهندسة البترولية</t>
  </si>
  <si>
    <t xml:space="preserve">التربية </t>
  </si>
  <si>
    <t xml:space="preserve">مؤشر يبين توزع طلاب الدكتوراة بين الذكور والاناث ويبين نسبة توزع طلاب الدكتوراة في كل كلية إلى إجمالي طلاب الدكتوراة في الجامعات </t>
  </si>
  <si>
    <t xml:space="preserve">نسبة طلاب دكتوراة كل كلية إلى إجمالي طلاب الدكتوراة </t>
  </si>
  <si>
    <t>مؤشر يبين نسبة الطلاب السوريين ونسبة العرب والأجانب في كل كلية إلى إجمالي الطلاب في الكلية
 ( مرحلة جامعية أولى )</t>
  </si>
  <si>
    <t>الطلاب السوريين</t>
  </si>
  <si>
    <t>الطلاب العرب والأجانب</t>
  </si>
  <si>
    <t xml:space="preserve">إجمالي الطلاب </t>
  </si>
  <si>
    <t xml:space="preserve">نسبة الطلاب السوريين في كل كلية إلى إجمالي الطلاب </t>
  </si>
  <si>
    <t xml:space="preserve">نسبة الطلاب العرب والأجانب في كل كلية إلى إجمالي الطلاب </t>
  </si>
  <si>
    <t>مؤشر يبين نسبة الطلاب السوريين في كل كلية إلى إجمالي الطلاب في الكلية 
( مرحلة الدراسات العليا)</t>
  </si>
  <si>
    <t xml:space="preserve">الطلاب العرب والأجانب </t>
  </si>
  <si>
    <t>إجمالي طلاب الدراسات</t>
  </si>
  <si>
    <t xml:space="preserve">هندسة تكنولوجيا الاتصالات </t>
  </si>
  <si>
    <t>الجامعات الخاصة</t>
  </si>
  <si>
    <t xml:space="preserve">الجامعات العامة </t>
  </si>
  <si>
    <t>طلاب المعاهد/ طلاب الجامعات*100</t>
  </si>
  <si>
    <t>مستجدي المعاهد/ مستجدي الجامعات*100</t>
  </si>
  <si>
    <t>الطلاب السوريون والاجانب/ إجمالي طلاب المعاهد*100</t>
  </si>
  <si>
    <t xml:space="preserve">هندسة الكهرباء والميكانيك    </t>
  </si>
  <si>
    <t xml:space="preserve">     مؤشر يبين توزع طلاب الماجستير بين الذكور والاناث ويبين نسبة توزع طلاب الماجستير في كل كلية إلى إجمالي طلاب الماجستير في الجامعات </t>
  </si>
  <si>
    <t xml:space="preserve">مؤشر يبين نسبة الطلاب والمستجدين في الجامعات الخاصة إلى الطلاب والمستجدين في الجامعات العامة </t>
  </si>
  <si>
    <t>مؤشر يبين نسبة طلاب المعاهد المتوسطة إلى إجمالي طلاب الجامعات</t>
  </si>
  <si>
    <t>مؤشر يبين نسبة مستجدي المعاهد المتوسطة إلى إجمالي مستجدي الجامعات</t>
  </si>
  <si>
    <t xml:space="preserve">مؤشر يبين نسبة مستجدي المعاهد المتوسطة إلى طلاب المعاهد المتوسطة </t>
  </si>
  <si>
    <t xml:space="preserve">مؤشر يبين نسبة الطلاب السوريون والطلاب العرب والأجانب من إجمالي طلاب المعاهد المتوسطة </t>
  </si>
  <si>
    <t>الهندسة المدنية</t>
  </si>
  <si>
    <t>الإعلام</t>
  </si>
  <si>
    <t xml:space="preserve">التربية  </t>
  </si>
  <si>
    <t xml:space="preserve">الهندسة الكهربائية والميكانيكية </t>
  </si>
  <si>
    <t>كلية الاداب</t>
  </si>
  <si>
    <t xml:space="preserve">كلية العلوم </t>
  </si>
  <si>
    <t>معهد التراث</t>
  </si>
  <si>
    <t xml:space="preserve">معهد العالي اللغات </t>
  </si>
  <si>
    <t>مجموع طلاب الدبلوم</t>
  </si>
  <si>
    <t>مجموع طلاب الماجستير</t>
  </si>
  <si>
    <t>الاعلام</t>
  </si>
  <si>
    <t>دبلوم التأهيل التربوي</t>
  </si>
  <si>
    <t xml:space="preserve">الهندسة المعلوماتية </t>
  </si>
  <si>
    <t xml:space="preserve"> الفنون الجميلة</t>
  </si>
  <si>
    <t>معهد تعليم اللغات</t>
  </si>
  <si>
    <t>مستجدي المعاهد/ طلاب المعاهد*100</t>
  </si>
  <si>
    <t>الكليات الطبية</t>
  </si>
  <si>
    <t>الهندسات ما عدا الزراعة</t>
  </si>
  <si>
    <t>الزراعة و الطب البيطري</t>
  </si>
  <si>
    <t>الحقوق و الشريعة</t>
  </si>
  <si>
    <t>فروع اخرى</t>
  </si>
  <si>
    <t>المعاهد العليا التابعة للجامعات</t>
  </si>
  <si>
    <t>مجموع طلاب الدكتوراه</t>
  </si>
  <si>
    <t>مجموع طلاب الدكتوراة</t>
  </si>
  <si>
    <t xml:space="preserve">المعهد العالي لللغات </t>
  </si>
  <si>
    <t>عدد مستجدي في الجامعات الخاصة</t>
  </si>
  <si>
    <t xml:space="preserve">    الجمهورية العربية السورية
       وزارة التعليم العالي
مديرية التخطيط والتعاون الدولي</t>
  </si>
  <si>
    <t xml:space="preserve">مؤشر يبين توزع مستجدي الجامعات الخاصة في الكليات </t>
  </si>
  <si>
    <t xml:space="preserve">الهندسة البترولية </t>
  </si>
  <si>
    <t xml:space="preserve">مؤشر يبين توزع طلاب الجامعات الخاصة في الكليات </t>
  </si>
  <si>
    <t>الكلية التطبيقية</t>
  </si>
  <si>
    <t>العلوم الاداريه</t>
  </si>
  <si>
    <t>العلوم الادارية</t>
  </si>
  <si>
    <t>مؤشر يبين توزع الطلاب بين الذكور والاناث ويبين نسبة توزع طلاب المرحلة الجامعية الأولى في كل كلية إلى إجمالي الطلاب في الجامعات للعام 2015-2016</t>
  </si>
  <si>
    <t>السنة التحضيرية</t>
  </si>
  <si>
    <t>المعهد العالي للتخطيط الاقليمي</t>
  </si>
  <si>
    <t>مؤشر يبين توزع الطلاب بين الذكور والاناث ويبين نسبة توزع طلاب المرحلة الجامعية الأولى في كل كلية إلى إجمالي الطلاب في الجامعات للعام الدراسي-2015-2016</t>
  </si>
  <si>
    <t>مؤشر يبين توزع الخريجين بين الذكور والاناث ويبين نسبة توزع طلاب المرحلة الجامعية الأولى في كل كلية إلى إجمالي الطلاب في الجامعات</t>
  </si>
  <si>
    <t xml:space="preserve">نسبة خريجين كل كلية إلى إجمالي الطلاب </t>
  </si>
  <si>
    <t xml:space="preserve">مؤشر يبين توزع خريجين الدراسات العليا بين الذكور والاناث ويبين نسبة توزع طلاب الدراسات بين الدبلوم والماجستير والدكتوراة </t>
  </si>
  <si>
    <t xml:space="preserve">نسبة خريجين الفرع إلى إجمالي خريجين الدراسات </t>
  </si>
  <si>
    <t xml:space="preserve">الدبلوم </t>
  </si>
  <si>
    <t xml:space="preserve"> الماجستير </t>
  </si>
  <si>
    <t xml:space="preserve"> الدكتوراة </t>
  </si>
  <si>
    <t>مجموع خريجين الدراسات</t>
  </si>
  <si>
    <t xml:space="preserve">مؤشر يبين توزع خريجين الدبلوم بين الذكور والاناث ويبين نسبة توزع طلاب الدبلوم  في كل كلية إلى إجمالي طلاب الدبلوم  في الجامعات </t>
  </si>
  <si>
    <t xml:space="preserve">نسبة طلاب دبلوم  كل كلية إلى إجمالي خريجين الدبلوم  </t>
  </si>
  <si>
    <t xml:space="preserve">     مؤشر يبين توزع خريجين الماجستير بين الذكور والاناث ويبين نسبة توزع طلاب الماجستير في كل كلية إلى إجمالي طلاب الماجستير في الجامعات </t>
  </si>
  <si>
    <t xml:space="preserve">نسبة خريجينماجستير كل كلية إلى إجمالي خريجين الماجستير </t>
  </si>
  <si>
    <t xml:space="preserve">مؤشر يبين توزع خريجين الدكتوراة بين الذكور والاناث ويبين نسبة توزع طلاب الدكتوراة في كل كلية إلى إجمالي طلاب الدكتوراة في الجامعات </t>
  </si>
  <si>
    <t xml:space="preserve">نسبة خريجين دكتوراة كل كلية إلى إجمالي خريجين الدكتوراة </t>
  </si>
  <si>
    <t xml:space="preserve">مؤشر يبين توزع أعضاء الهيئة التعليمية بين الذكور والاناث ونسبة الأعضاء في كل كلية إلى إجمالي الأعضاء في الجامعات </t>
  </si>
  <si>
    <t>اناث</t>
  </si>
  <si>
    <t>مج</t>
  </si>
  <si>
    <t xml:space="preserve">نسبة الأعضاء في كل كلية إلى إجمالي الأعضاء  </t>
  </si>
  <si>
    <t xml:space="preserve">هندسة الكهرباء والميكانيك                                                                                                                        </t>
  </si>
  <si>
    <t xml:space="preserve">الهندسة االمعلوماتية </t>
  </si>
  <si>
    <t xml:space="preserve"> الاداب</t>
  </si>
  <si>
    <t xml:space="preserve"> التربية</t>
  </si>
  <si>
    <t xml:space="preserve">المعهد العالي التنمية الادارية </t>
  </si>
  <si>
    <t>المعهد العالي لبحوث الليزر</t>
  </si>
  <si>
    <t>المعهد العالي للترجمة والترجمة الفورية</t>
  </si>
  <si>
    <t>المعهد العالي للبحوث والدراسات الزلزالية</t>
  </si>
  <si>
    <t>المعهد العالي لللغات</t>
  </si>
  <si>
    <t>المعهد العالي لبحوث البيئة</t>
  </si>
  <si>
    <t>المعهد العالي للبحوث البحرية</t>
  </si>
  <si>
    <t xml:space="preserve">عدد الطلاب لكل عضو هيئة تعليمية </t>
  </si>
  <si>
    <t xml:space="preserve">عدد أعضاء الهيئة التعليمية </t>
  </si>
  <si>
    <t xml:space="preserve">عدد الطلاب لكل عضو هيئة تعليمية  </t>
  </si>
  <si>
    <t xml:space="preserve">مؤشر يبين توزع الموفدين بين الذكور والاناث ونسبة موفدين كل كلية إلى إجمالي الموفدين في الجامعات </t>
  </si>
  <si>
    <t xml:space="preserve">نسبة موفدين كل كلية إلى إجمالي الموفدين  </t>
  </si>
  <si>
    <t>المعهد العالي للغات</t>
  </si>
  <si>
    <t>المعهد العالي للترجمة</t>
  </si>
  <si>
    <t xml:space="preserve">مؤشر يبين توزع العائدين من الايفاد بين الذكور والاناث ونسبة العائدين في كل كلية إلى إجمالي العائدين في الجامعات </t>
  </si>
  <si>
    <t xml:space="preserve">نسبة العائدين في كل كلية إلى إجمالي العائدين 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</si>
</sst>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Simplified Arabic"/>
      <family val="1"/>
    </font>
    <font>
      <sz val="14"/>
      <name val="Simplified Arabic"/>
      <family val="1"/>
    </font>
    <font>
      <sz val="16"/>
      <color indexed="8"/>
      <name val="Simplified Arabic"/>
      <family val="1"/>
    </font>
    <font>
      <sz val="16"/>
      <color indexed="8"/>
      <name val="Arial"/>
      <family val="2"/>
    </font>
    <font>
      <sz val="16"/>
      <name val="Simplified Arabic"/>
      <family val="1"/>
    </font>
    <font>
      <sz val="16"/>
      <color indexed="8"/>
      <name val="Andalus"/>
      <family val="1"/>
    </font>
    <font>
      <i/>
      <sz val="14"/>
      <color indexed="8"/>
      <name val="Simplified Arabic"/>
      <family val="1"/>
    </font>
    <font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1"/>
    </font>
    <font>
      <sz val="16"/>
      <color theme="1"/>
      <name val="Simplified Arabic"/>
      <family val="1"/>
    </font>
    <font>
      <sz val="16"/>
      <color theme="1"/>
      <name val="Calibri"/>
      <family val="2"/>
    </font>
    <font>
      <i/>
      <sz val="14"/>
      <color theme="1"/>
      <name val="Simplified Arabic"/>
      <family val="1"/>
    </font>
    <font>
      <sz val="14"/>
      <color theme="1"/>
      <name val="Calibri"/>
      <family val="2"/>
    </font>
    <font>
      <sz val="16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10" fontId="42" fillId="8" borderId="10" xfId="0" applyNumberFormat="1" applyFont="1" applyFill="1" applyBorder="1" applyAlignment="1">
      <alignment horizontal="center" vertical="center" wrapText="1" readingOrder="2"/>
    </xf>
    <xf numFmtId="10" fontId="42" fillId="2" borderId="10" xfId="0" applyNumberFormat="1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42" fillId="8" borderId="10" xfId="0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1" fontId="3" fillId="33" borderId="11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readingOrder="2"/>
    </xf>
    <xf numFmtId="0" fontId="42" fillId="0" borderId="10" xfId="0" applyFont="1" applyFill="1" applyBorder="1" applyAlignment="1">
      <alignment horizontal="center" vertical="center" readingOrder="2"/>
    </xf>
    <xf numFmtId="0" fontId="42" fillId="0" borderId="0" xfId="0" applyFont="1" applyAlignment="1">
      <alignment horizontal="center" vertical="center" wrapText="1" readingOrder="2"/>
    </xf>
    <xf numFmtId="1" fontId="3" fillId="0" borderId="0" xfId="0" applyNumberFormat="1" applyFont="1" applyBorder="1" applyAlignment="1">
      <alignment horizontal="center" vertical="center" wrapText="1" readingOrder="2"/>
    </xf>
    <xf numFmtId="1" fontId="3" fillId="0" borderId="10" xfId="0" applyNumberFormat="1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readingOrder="2"/>
    </xf>
    <xf numFmtId="0" fontId="42" fillId="0" borderId="10" xfId="0" applyFont="1" applyBorder="1" applyAlignment="1">
      <alignment horizontal="center" vertical="center" readingOrder="2"/>
    </xf>
    <xf numFmtId="1" fontId="42" fillId="0" borderId="10" xfId="0" applyNumberFormat="1" applyFont="1" applyFill="1" applyBorder="1" applyAlignment="1">
      <alignment horizontal="center" vertical="center" readingOrder="2"/>
    </xf>
    <xf numFmtId="9" fontId="42" fillId="8" borderId="10" xfId="0" applyNumberFormat="1" applyFont="1" applyFill="1" applyBorder="1" applyAlignment="1">
      <alignment horizontal="center" vertical="center" wrapText="1" readingOrder="2"/>
    </xf>
    <xf numFmtId="1" fontId="3" fillId="0" borderId="11" xfId="0" applyNumberFormat="1" applyFont="1" applyFill="1" applyBorder="1" applyAlignment="1">
      <alignment horizontal="center" vertical="center" readingOrder="2"/>
    </xf>
    <xf numFmtId="0" fontId="42" fillId="8" borderId="10" xfId="0" applyFont="1" applyFill="1" applyBorder="1" applyAlignment="1">
      <alignment horizontal="center" vertical="center" readingOrder="2"/>
    </xf>
    <xf numFmtId="10" fontId="42" fillId="2" borderId="10" xfId="0" applyNumberFormat="1" applyFont="1" applyFill="1" applyBorder="1" applyAlignment="1">
      <alignment horizontal="center" vertical="center" readingOrder="2"/>
    </xf>
    <xf numFmtId="10" fontId="42" fillId="8" borderId="10" xfId="0" applyNumberFormat="1" applyFont="1" applyFill="1" applyBorder="1" applyAlignment="1">
      <alignment horizontal="center" vertical="center" readingOrder="2"/>
    </xf>
    <xf numFmtId="9" fontId="42" fillId="8" borderId="10" xfId="0" applyNumberFormat="1" applyFont="1" applyFill="1" applyBorder="1" applyAlignment="1">
      <alignment horizontal="center" vertical="center" readingOrder="2"/>
    </xf>
    <xf numFmtId="1" fontId="42" fillId="0" borderId="10" xfId="0" applyNumberFormat="1" applyFont="1" applyFill="1" applyBorder="1" applyAlignment="1">
      <alignment horizontal="center" vertical="center" wrapText="1" readingOrder="2"/>
    </xf>
    <xf numFmtId="1" fontId="42" fillId="8" borderId="10" xfId="0" applyNumberFormat="1" applyFont="1" applyFill="1" applyBorder="1" applyAlignment="1">
      <alignment horizontal="center" vertical="center" wrapText="1" readingOrder="2"/>
    </xf>
    <xf numFmtId="1" fontId="3" fillId="34" borderId="10" xfId="0" applyNumberFormat="1" applyFont="1" applyFill="1" applyBorder="1" applyAlignment="1">
      <alignment horizontal="center" vertical="center" wrapText="1" readingOrder="2"/>
    </xf>
    <xf numFmtId="1" fontId="3" fillId="33" borderId="11" xfId="0" applyNumberFormat="1" applyFont="1" applyFill="1" applyBorder="1" applyAlignment="1">
      <alignment horizontal="center" vertical="center" readingOrder="2"/>
    </xf>
    <xf numFmtId="0" fontId="42" fillId="0" borderId="11" xfId="0" applyFont="1" applyBorder="1" applyAlignment="1">
      <alignment horizontal="center" vertical="center" readingOrder="2"/>
    </xf>
    <xf numFmtId="1" fontId="3" fillId="33" borderId="12" xfId="0" applyNumberFormat="1" applyFont="1" applyFill="1" applyBorder="1" applyAlignment="1">
      <alignment horizontal="center" vertical="center" readingOrder="2"/>
    </xf>
    <xf numFmtId="1" fontId="3" fillId="33" borderId="13" xfId="0" applyNumberFormat="1" applyFont="1" applyFill="1" applyBorder="1" applyAlignment="1">
      <alignment horizontal="center" vertical="center" readingOrder="2"/>
    </xf>
    <xf numFmtId="0" fontId="42" fillId="8" borderId="10" xfId="0" applyNumberFormat="1" applyFont="1" applyFill="1" applyBorder="1" applyAlignment="1">
      <alignment horizontal="center" vertical="center" wrapText="1" readingOrder="2"/>
    </xf>
    <xf numFmtId="0" fontId="42" fillId="0" borderId="10" xfId="0" applyFont="1" applyBorder="1" applyAlignment="1">
      <alignment horizontal="center" vertical="center" readingOrder="2"/>
    </xf>
    <xf numFmtId="1" fontId="3" fillId="0" borderId="10" xfId="0" applyNumberFormat="1" applyFont="1" applyFill="1" applyBorder="1" applyAlignment="1">
      <alignment horizontal="center" vertical="center" readingOrder="2"/>
    </xf>
    <xf numFmtId="1" fontId="3" fillId="33" borderId="10" xfId="0" applyNumberFormat="1" applyFont="1" applyFill="1" applyBorder="1" applyAlignment="1">
      <alignment horizontal="center" vertical="center" readingOrder="2"/>
    </xf>
    <xf numFmtId="1" fontId="3" fillId="0" borderId="13" xfId="0" applyNumberFormat="1" applyFont="1" applyFill="1" applyBorder="1" applyAlignment="1">
      <alignment horizontal="center" vertical="center" readingOrder="2"/>
    </xf>
    <xf numFmtId="1" fontId="3" fillId="33" borderId="13" xfId="0" applyNumberFormat="1" applyFont="1" applyFill="1" applyBorder="1" applyAlignment="1">
      <alignment horizontal="center" vertical="center" readingOrder="2"/>
    </xf>
    <xf numFmtId="0" fontId="42" fillId="0" borderId="13" xfId="0" applyFont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43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10" fontId="0" fillId="0" borderId="0" xfId="0" applyNumberFormat="1" applyAlignment="1">
      <alignment horizontal="center" vertical="center" readingOrder="2"/>
    </xf>
    <xf numFmtId="1" fontId="0" fillId="0" borderId="0" xfId="0" applyNumberFormat="1" applyAlignment="1">
      <alignment readingOrder="2"/>
    </xf>
    <xf numFmtId="0" fontId="42" fillId="8" borderId="13" xfId="0" applyFont="1" applyFill="1" applyBorder="1" applyAlignment="1">
      <alignment horizontal="center" vertical="center" readingOrder="2"/>
    </xf>
    <xf numFmtId="1" fontId="3" fillId="0" borderId="10" xfId="0" applyNumberFormat="1" applyFont="1" applyBorder="1" applyAlignment="1">
      <alignment horizontal="center" vertical="center" readingOrder="2"/>
    </xf>
    <xf numFmtId="1" fontId="3" fillId="0" borderId="0" xfId="0" applyNumberFormat="1" applyFont="1" applyBorder="1" applyAlignment="1">
      <alignment horizontal="center" vertical="center" readingOrder="2"/>
    </xf>
    <xf numFmtId="1" fontId="3" fillId="0" borderId="0" xfId="0" applyNumberFormat="1" applyFont="1" applyAlignment="1">
      <alignment horizontal="center" vertical="center" readingOrder="2"/>
    </xf>
    <xf numFmtId="1" fontId="42" fillId="0" borderId="10" xfId="0" applyNumberFormat="1" applyFont="1" applyBorder="1" applyAlignment="1">
      <alignment horizontal="center" vertical="center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0" fontId="42" fillId="33" borderId="10" xfId="0" applyFont="1" applyFill="1" applyBorder="1" applyAlignment="1">
      <alignment horizontal="center" vertical="center" wrapText="1" readingOrder="2"/>
    </xf>
    <xf numFmtId="0" fontId="42" fillId="0" borderId="10" xfId="0" applyFont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1" fontId="3" fillId="0" borderId="12" xfId="0" applyNumberFormat="1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readingOrder="2"/>
    </xf>
    <xf numFmtId="0" fontId="42" fillId="0" borderId="10" xfId="0" applyFont="1" applyFill="1" applyBorder="1" applyAlignment="1">
      <alignment horizontal="center" vertical="center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0" fontId="44" fillId="0" borderId="0" xfId="0" applyFont="1" applyAlignment="1">
      <alignment readingOrder="2"/>
    </xf>
    <xf numFmtId="0" fontId="44" fillId="0" borderId="0" xfId="0" applyFont="1" applyAlignment="1">
      <alignment wrapText="1" readingOrder="2"/>
    </xf>
    <xf numFmtId="1" fontId="44" fillId="0" borderId="0" xfId="0" applyNumberFormat="1" applyFont="1" applyAlignment="1">
      <alignment readingOrder="2"/>
    </xf>
    <xf numFmtId="0" fontId="42" fillId="0" borderId="10" xfId="0" applyFont="1" applyFill="1" applyBorder="1" applyAlignment="1">
      <alignment horizontal="center" vertical="center" wrapText="1" readingOrder="2"/>
    </xf>
    <xf numFmtId="0" fontId="42" fillId="0" borderId="11" xfId="0" applyFont="1" applyFill="1" applyBorder="1" applyAlignment="1">
      <alignment horizontal="center" vertical="center" readingOrder="2"/>
    </xf>
    <xf numFmtId="1" fontId="42" fillId="0" borderId="0" xfId="0" applyNumberFormat="1" applyFont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 vertical="center" readingOrder="2"/>
    </xf>
    <xf numFmtId="1" fontId="3" fillId="0" borderId="13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0" fontId="45" fillId="0" borderId="10" xfId="0" applyFont="1" applyBorder="1" applyAlignment="1">
      <alignment horizontal="center" vertical="center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1" fontId="3" fillId="8" borderId="13" xfId="0" applyNumberFormat="1" applyFont="1" applyFill="1" applyBorder="1" applyAlignment="1">
      <alignment horizontal="center" vertical="center" wrapText="1" readingOrder="2"/>
    </xf>
    <xf numFmtId="0" fontId="43" fillId="0" borderId="0" xfId="0" applyFont="1" applyAlignment="1">
      <alignment horizontal="center" vertical="center" wrapText="1" readingOrder="2"/>
    </xf>
    <xf numFmtId="0" fontId="42" fillId="0" borderId="0" xfId="0" applyFont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 vertical="center" wrapText="1" readingOrder="2"/>
    </xf>
    <xf numFmtId="1" fontId="3" fillId="0" borderId="12" xfId="0" applyNumberFormat="1" applyFont="1" applyFill="1" applyBorder="1" applyAlignment="1">
      <alignment horizontal="center" vertical="center" wrapText="1" readingOrder="2"/>
    </xf>
    <xf numFmtId="0" fontId="42" fillId="0" borderId="13" xfId="0" applyFont="1" applyBorder="1" applyAlignment="1">
      <alignment horizontal="center" vertical="center" readingOrder="2"/>
    </xf>
    <xf numFmtId="0" fontId="42" fillId="8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readingOrder="2"/>
    </xf>
    <xf numFmtId="1" fontId="3" fillId="0" borderId="11" xfId="0" applyNumberFormat="1" applyFont="1" applyFill="1" applyBorder="1" applyAlignment="1">
      <alignment horizontal="center" vertical="center" wrapText="1" readingOrder="2"/>
    </xf>
    <xf numFmtId="1" fontId="42" fillId="33" borderId="10" xfId="0" applyNumberFormat="1" applyFont="1" applyFill="1" applyBorder="1" applyAlignment="1">
      <alignment horizontal="center" vertical="center" wrapText="1" readingOrder="2"/>
    </xf>
    <xf numFmtId="1" fontId="42" fillId="8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 readingOrder="2"/>
    </xf>
    <xf numFmtId="1" fontId="3" fillId="33" borderId="13" xfId="0" applyNumberFormat="1" applyFont="1" applyFill="1" applyBorder="1" applyAlignment="1">
      <alignment horizontal="center" vertical="center" wrapText="1" readingOrder="2"/>
    </xf>
    <xf numFmtId="0" fontId="4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 readingOrder="2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readingOrder="2"/>
    </xf>
    <xf numFmtId="1" fontId="42" fillId="0" borderId="13" xfId="0" applyNumberFormat="1" applyFont="1" applyFill="1" applyBorder="1" applyAlignment="1">
      <alignment horizontal="center" vertical="center"/>
    </xf>
    <xf numFmtId="10" fontId="3" fillId="8" borderId="10" xfId="0" applyNumberFormat="1" applyFont="1" applyFill="1" applyBorder="1" applyAlignment="1">
      <alignment horizontal="center" vertical="center" wrapText="1" readingOrder="2"/>
    </xf>
    <xf numFmtId="0" fontId="43" fillId="0" borderId="0" xfId="0" applyFont="1" applyAlignment="1">
      <alignment horizontal="center" vertical="center" wrapText="1" readingOrder="2"/>
    </xf>
    <xf numFmtId="0" fontId="43" fillId="0" borderId="0" xfId="0" applyFont="1" applyBorder="1" applyAlignment="1">
      <alignment horizontal="center" vertical="center" wrapText="1" readingOrder="2"/>
    </xf>
    <xf numFmtId="0" fontId="42" fillId="0" borderId="14" xfId="0" applyFont="1" applyBorder="1" applyAlignment="1">
      <alignment horizontal="center" vertical="center" wrapText="1" readingOrder="2"/>
    </xf>
    <xf numFmtId="0" fontId="43" fillId="0" borderId="15" xfId="0" applyFont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33" borderId="10" xfId="0" applyNumberFormat="1" applyFont="1" applyFill="1" applyBorder="1" applyAlignment="1">
      <alignment horizontal="center" vertical="center" wrapText="1" readingOrder="2"/>
    </xf>
    <xf numFmtId="1" fontId="6" fillId="0" borderId="15" xfId="0" applyNumberFormat="1" applyFont="1" applyBorder="1" applyAlignment="1">
      <alignment horizontal="center" vertical="center" wrapText="1" readingOrder="2"/>
    </xf>
    <xf numFmtId="1" fontId="3" fillId="0" borderId="10" xfId="0" applyNumberFormat="1" applyFont="1" applyBorder="1" applyAlignment="1">
      <alignment horizontal="center" vertical="center" wrapText="1" readingOrder="2"/>
    </xf>
    <xf numFmtId="1" fontId="3" fillId="8" borderId="13" xfId="0" applyNumberFormat="1" applyFont="1" applyFill="1" applyBorder="1" applyAlignment="1">
      <alignment horizontal="center" vertical="center" wrapText="1" readingOrder="2"/>
    </xf>
    <xf numFmtId="1" fontId="3" fillId="8" borderId="16" xfId="0" applyNumberFormat="1" applyFont="1" applyFill="1" applyBorder="1" applyAlignment="1">
      <alignment horizontal="center" vertical="center" wrapText="1" readingOrder="2"/>
    </xf>
    <xf numFmtId="1" fontId="3" fillId="8" borderId="14" xfId="0" applyNumberFormat="1" applyFont="1" applyFill="1" applyBorder="1" applyAlignment="1">
      <alignment horizontal="center" vertical="center" wrapText="1" readingOrder="2"/>
    </xf>
    <xf numFmtId="0" fontId="44" fillId="0" borderId="15" xfId="0" applyFont="1" applyBorder="1" applyAlignment="1">
      <alignment horizontal="center" vertical="center" wrapText="1" readingOrder="2"/>
    </xf>
    <xf numFmtId="1" fontId="3" fillId="0" borderId="13" xfId="0" applyNumberFormat="1" applyFont="1" applyBorder="1" applyAlignment="1">
      <alignment horizontal="center" vertical="center" wrapText="1" readingOrder="2"/>
    </xf>
    <xf numFmtId="1" fontId="3" fillId="0" borderId="16" xfId="0" applyNumberFormat="1" applyFont="1" applyBorder="1" applyAlignment="1">
      <alignment horizontal="center" vertical="center" wrapText="1" readingOrder="2"/>
    </xf>
    <xf numFmtId="10" fontId="3" fillId="0" borderId="13" xfId="0" applyNumberFormat="1" applyFont="1" applyBorder="1" applyAlignment="1">
      <alignment horizontal="center" vertical="center" wrapText="1" readingOrder="2"/>
    </xf>
    <xf numFmtId="10" fontId="3" fillId="0" borderId="14" xfId="0" applyNumberFormat="1" applyFont="1" applyBorder="1" applyAlignment="1">
      <alignment horizontal="center" vertical="center" wrapText="1" readingOrder="2"/>
    </xf>
    <xf numFmtId="10" fontId="3" fillId="0" borderId="16" xfId="0" applyNumberFormat="1" applyFont="1" applyBorder="1" applyAlignment="1">
      <alignment horizontal="center" vertical="center" wrapText="1" readingOrder="2"/>
    </xf>
    <xf numFmtId="10" fontId="3" fillId="8" borderId="13" xfId="0" applyNumberFormat="1" applyFont="1" applyFill="1" applyBorder="1" applyAlignment="1">
      <alignment horizontal="center" vertical="center" wrapText="1" readingOrder="2"/>
    </xf>
    <xf numFmtId="10" fontId="3" fillId="8" borderId="14" xfId="0" applyNumberFormat="1" applyFont="1" applyFill="1" applyBorder="1" applyAlignment="1">
      <alignment horizontal="center" vertical="center" wrapText="1" readingOrder="2"/>
    </xf>
    <xf numFmtId="10" fontId="3" fillId="8" borderId="16" xfId="0" applyNumberFormat="1" applyFont="1" applyFill="1" applyBorder="1" applyAlignment="1">
      <alignment horizontal="center" vertical="center" wrapText="1" readingOrder="2"/>
    </xf>
    <xf numFmtId="0" fontId="42" fillId="0" borderId="0" xfId="0" applyFont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 indent="1" readingOrder="2"/>
    </xf>
    <xf numFmtId="0" fontId="42" fillId="0" borderId="0" xfId="0" applyFont="1" applyBorder="1" applyAlignment="1">
      <alignment horizontal="center" vertical="center" wrapText="1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5"/>
  <sheetViews>
    <sheetView rightToLeft="1" tabSelected="1" view="pageBreakPreview" zoomScale="60" zoomScaleNormal="55" zoomScalePageLayoutView="0" workbookViewId="0" topLeftCell="A1">
      <selection activeCell="H8" sqref="H8"/>
    </sheetView>
  </sheetViews>
  <sheetFormatPr defaultColWidth="9.00390625" defaultRowHeight="15"/>
  <cols>
    <col min="1" max="1" width="42.8515625" style="44" customWidth="1"/>
    <col min="2" max="2" width="12.28125" style="9" customWidth="1"/>
    <col min="3" max="4" width="12.57421875" style="9" customWidth="1"/>
    <col min="5" max="5" width="27.28125" style="9" bestFit="1" customWidth="1"/>
    <col min="6" max="6" width="20.140625" style="9" bestFit="1" customWidth="1"/>
    <col min="7" max="7" width="32.421875" style="9" bestFit="1" customWidth="1"/>
    <col min="8" max="8" width="24.140625" style="41" bestFit="1" customWidth="1"/>
    <col min="9" max="9" width="9.00390625" style="41" customWidth="1"/>
    <col min="10" max="10" width="9.00390625" style="42" customWidth="1"/>
    <col min="11" max="11" width="14.421875" style="42" customWidth="1"/>
    <col min="12" max="16384" width="9.00390625" style="42" customWidth="1"/>
  </cols>
  <sheetData>
    <row r="1" spans="1:11" ht="72.75" customHeight="1">
      <c r="A1" s="104" t="s">
        <v>135</v>
      </c>
      <c r="B1" s="104"/>
      <c r="C1" s="104"/>
      <c r="D1" s="104"/>
      <c r="E1" s="104"/>
      <c r="F1" s="104"/>
      <c r="G1" s="104"/>
      <c r="J1" s="41"/>
      <c r="K1" s="41"/>
    </row>
    <row r="2" spans="1:11" ht="90" customHeight="1">
      <c r="A2" s="22" t="s">
        <v>0</v>
      </c>
      <c r="B2" s="4" t="s">
        <v>1</v>
      </c>
      <c r="C2" s="4" t="s">
        <v>2</v>
      </c>
      <c r="D2" s="4" t="s">
        <v>3</v>
      </c>
      <c r="E2" s="4" t="s">
        <v>58</v>
      </c>
      <c r="F2" s="4" t="s">
        <v>59</v>
      </c>
      <c r="G2" s="4" t="s">
        <v>60</v>
      </c>
      <c r="J2" s="41"/>
      <c r="K2" s="41"/>
    </row>
    <row r="3" spans="1:11" ht="27.75">
      <c r="A3" s="11" t="s">
        <v>136</v>
      </c>
      <c r="B3" s="66">
        <v>3830</v>
      </c>
      <c r="C3" s="66">
        <v>5033</v>
      </c>
      <c r="D3" s="66">
        <f>C3+B3</f>
        <v>8863</v>
      </c>
      <c r="E3" s="2">
        <f>B3/D3</f>
        <v>0.4321335890781902</v>
      </c>
      <c r="F3" s="2">
        <f>C3/D3</f>
        <v>0.5678664109218098</v>
      </c>
      <c r="G3" s="1">
        <f>D3/$D$32</f>
        <v>0.02024699367666947</v>
      </c>
      <c r="J3" s="41"/>
      <c r="K3" s="41"/>
    </row>
    <row r="4" spans="1:11" ht="27.75">
      <c r="A4" s="7" t="s">
        <v>4</v>
      </c>
      <c r="B4" s="7">
        <v>7353</v>
      </c>
      <c r="C4" s="7">
        <v>6322</v>
      </c>
      <c r="D4" s="3">
        <f>B4+C4</f>
        <v>13675</v>
      </c>
      <c r="E4" s="2">
        <f>B4/D4</f>
        <v>0.5376965265082267</v>
      </c>
      <c r="F4" s="2">
        <f>C4/D4</f>
        <v>0.4623034734917733</v>
      </c>
      <c r="G4" s="1">
        <f>D4/$D$32</f>
        <v>0.03123972001900654</v>
      </c>
      <c r="J4" s="41"/>
      <c r="K4" s="41"/>
    </row>
    <row r="5" spans="1:11" ht="27.75">
      <c r="A5" s="7" t="s">
        <v>47</v>
      </c>
      <c r="B5" s="58">
        <v>3604</v>
      </c>
      <c r="C5" s="58">
        <v>2880</v>
      </c>
      <c r="D5" s="3">
        <f aca="true" t="shared" si="0" ref="D5:D29">B5+C5</f>
        <v>6484</v>
      </c>
      <c r="E5" s="2">
        <f aca="true" t="shared" si="1" ref="E5:E31">B5/D5</f>
        <v>0.5558297347316471</v>
      </c>
      <c r="F5" s="2">
        <f aca="true" t="shared" si="2" ref="F5:F31">C5/D5</f>
        <v>0.44417026526835285</v>
      </c>
      <c r="G5" s="1">
        <f aca="true" t="shared" si="3" ref="G5:G31">D5/$D$32</f>
        <v>0.014812310391461676</v>
      </c>
      <c r="J5" s="41"/>
      <c r="K5" s="41"/>
    </row>
    <row r="6" spans="1:11" ht="27.75">
      <c r="A6" s="7" t="s">
        <v>5</v>
      </c>
      <c r="B6" s="58">
        <v>1521</v>
      </c>
      <c r="C6" s="58">
        <v>5909</v>
      </c>
      <c r="D6" s="3">
        <f t="shared" si="0"/>
        <v>7430</v>
      </c>
      <c r="E6" s="2">
        <f t="shared" si="1"/>
        <v>0.2047106325706595</v>
      </c>
      <c r="F6" s="2">
        <f t="shared" si="2"/>
        <v>0.7952893674293405</v>
      </c>
      <c r="G6" s="1">
        <f t="shared" si="3"/>
        <v>0.01697339084030849</v>
      </c>
      <c r="J6" s="41"/>
      <c r="K6" s="41"/>
    </row>
    <row r="7" spans="1:11" ht="27.75">
      <c r="A7" s="7" t="s">
        <v>102</v>
      </c>
      <c r="B7" s="59">
        <v>10453</v>
      </c>
      <c r="C7" s="59">
        <v>7762</v>
      </c>
      <c r="D7" s="3">
        <f t="shared" si="0"/>
        <v>18215</v>
      </c>
      <c r="E7" s="2">
        <f t="shared" si="1"/>
        <v>0.5738676914630799</v>
      </c>
      <c r="F7" s="2">
        <f t="shared" si="2"/>
        <v>0.42613230853692013</v>
      </c>
      <c r="G7" s="1">
        <f>D7/$D$32</f>
        <v>0.041611078621294637</v>
      </c>
      <c r="J7" s="41"/>
      <c r="K7" s="41"/>
    </row>
    <row r="8" spans="1:11" ht="27.75">
      <c r="A8" s="7" t="s">
        <v>6</v>
      </c>
      <c r="B8" s="58">
        <v>3087</v>
      </c>
      <c r="C8" s="58">
        <v>4628</v>
      </c>
      <c r="D8" s="3">
        <f t="shared" si="0"/>
        <v>7715</v>
      </c>
      <c r="E8" s="2">
        <f t="shared" si="1"/>
        <v>0.4001296176279974</v>
      </c>
      <c r="F8" s="2">
        <f t="shared" si="2"/>
        <v>0.5998703823720026</v>
      </c>
      <c r="G8" s="1">
        <f t="shared" si="3"/>
        <v>0.017624456303227457</v>
      </c>
      <c r="J8" s="41"/>
      <c r="K8" s="41"/>
    </row>
    <row r="9" spans="1:11" ht="27.75">
      <c r="A9" s="7" t="s">
        <v>95</v>
      </c>
      <c r="B9" s="58">
        <v>25200</v>
      </c>
      <c r="C9" s="58">
        <v>13656</v>
      </c>
      <c r="D9" s="3">
        <f t="shared" si="0"/>
        <v>38856</v>
      </c>
      <c r="E9" s="2">
        <f t="shared" si="1"/>
        <v>0.6485484867201976</v>
      </c>
      <c r="F9" s="2">
        <f t="shared" si="2"/>
        <v>0.35145151327980234</v>
      </c>
      <c r="G9" s="1">
        <f t="shared" si="3"/>
        <v>0.08876420921817318</v>
      </c>
      <c r="J9" s="41"/>
      <c r="K9" s="41"/>
    </row>
    <row r="10" spans="1:11" ht="27.75">
      <c r="A10" s="7" t="s">
        <v>114</v>
      </c>
      <c r="B10" s="58">
        <v>3248</v>
      </c>
      <c r="C10" s="58">
        <v>3467</v>
      </c>
      <c r="D10" s="3">
        <f t="shared" si="0"/>
        <v>6715</v>
      </c>
      <c r="E10" s="2">
        <f t="shared" si="1"/>
        <v>0.4836932241250931</v>
      </c>
      <c r="F10" s="2">
        <f t="shared" si="2"/>
        <v>0.5163067758749069</v>
      </c>
      <c r="G10" s="1">
        <f t="shared" si="3"/>
        <v>0.015340016082459154</v>
      </c>
      <c r="K10" s="41"/>
    </row>
    <row r="11" spans="1:11" ht="27.75">
      <c r="A11" s="7" t="s">
        <v>132</v>
      </c>
      <c r="B11" s="58">
        <v>1485</v>
      </c>
      <c r="C11" s="58">
        <v>390</v>
      </c>
      <c r="D11" s="3">
        <f>B11+C11</f>
        <v>1875</v>
      </c>
      <c r="E11" s="2">
        <f>B11/D11</f>
        <v>0.792</v>
      </c>
      <c r="F11" s="2">
        <f>C11/D11</f>
        <v>0.208</v>
      </c>
      <c r="G11" s="1">
        <f>D11/$D$32</f>
        <v>0.004283325413940568</v>
      </c>
      <c r="K11" s="41"/>
    </row>
    <row r="12" spans="1:11" ht="27.75">
      <c r="A12" s="7" t="s">
        <v>76</v>
      </c>
      <c r="B12" s="58">
        <v>2589</v>
      </c>
      <c r="C12" s="58">
        <v>1664</v>
      </c>
      <c r="D12" s="3">
        <f t="shared" si="0"/>
        <v>4253</v>
      </c>
      <c r="E12" s="2">
        <f t="shared" si="1"/>
        <v>0.6087467669880084</v>
      </c>
      <c r="F12" s="2">
        <f t="shared" si="2"/>
        <v>0.39125323301199155</v>
      </c>
      <c r="G12" s="1">
        <f t="shared" si="3"/>
        <v>0.009715724258927593</v>
      </c>
      <c r="K12" s="41"/>
    </row>
    <row r="13" spans="1:11" ht="27.75">
      <c r="A13" s="7" t="s">
        <v>89</v>
      </c>
      <c r="B13" s="60">
        <v>446</v>
      </c>
      <c r="C13" s="60">
        <v>728</v>
      </c>
      <c r="D13" s="3">
        <f t="shared" si="0"/>
        <v>1174</v>
      </c>
      <c r="E13" s="2">
        <f t="shared" si="1"/>
        <v>0.3798977853492334</v>
      </c>
      <c r="F13" s="2">
        <f t="shared" si="2"/>
        <v>0.6201022146507666</v>
      </c>
      <c r="G13" s="1">
        <f t="shared" si="3"/>
        <v>0.0026819328191819876</v>
      </c>
      <c r="K13" s="41"/>
    </row>
    <row r="14" spans="1:11" ht="27.75">
      <c r="A14" s="7" t="s">
        <v>41</v>
      </c>
      <c r="B14" s="58">
        <v>2532</v>
      </c>
      <c r="C14" s="58">
        <v>2389</v>
      </c>
      <c r="D14" s="3">
        <f t="shared" si="0"/>
        <v>4921</v>
      </c>
      <c r="E14" s="2">
        <f t="shared" si="1"/>
        <v>0.5145295671611461</v>
      </c>
      <c r="F14" s="2">
        <f t="shared" si="2"/>
        <v>0.4854704328388539</v>
      </c>
      <c r="G14" s="1">
        <f t="shared" si="3"/>
        <v>0.011241730326400818</v>
      </c>
      <c r="K14" s="41"/>
    </row>
    <row r="15" spans="1:11" ht="27.75">
      <c r="A15" s="7" t="s">
        <v>52</v>
      </c>
      <c r="B15" s="58">
        <v>7945</v>
      </c>
      <c r="C15" s="58">
        <v>8789</v>
      </c>
      <c r="D15" s="3">
        <f t="shared" si="0"/>
        <v>16734</v>
      </c>
      <c r="E15" s="2">
        <f t="shared" si="1"/>
        <v>0.4747818811999522</v>
      </c>
      <c r="F15" s="2">
        <f t="shared" si="2"/>
        <v>0.5252181188000478</v>
      </c>
      <c r="G15" s="1">
        <f t="shared" si="3"/>
        <v>0.03822782265433678</v>
      </c>
      <c r="K15" s="41"/>
    </row>
    <row r="16" spans="1:11" ht="27.75">
      <c r="A16" s="7" t="s">
        <v>8</v>
      </c>
      <c r="B16" s="58">
        <v>2385</v>
      </c>
      <c r="C16" s="58">
        <v>237</v>
      </c>
      <c r="D16" s="3">
        <f t="shared" si="0"/>
        <v>2622</v>
      </c>
      <c r="E16" s="2">
        <f t="shared" si="1"/>
        <v>0.9096109839816934</v>
      </c>
      <c r="F16" s="2">
        <f t="shared" si="2"/>
        <v>0.09038901601830664</v>
      </c>
      <c r="G16" s="1">
        <f t="shared" si="3"/>
        <v>0.005989802258854491</v>
      </c>
      <c r="K16" s="41"/>
    </row>
    <row r="17" spans="1:11" ht="27.75">
      <c r="A17" s="7" t="s">
        <v>16</v>
      </c>
      <c r="B17" s="7">
        <v>20682</v>
      </c>
      <c r="C17" s="7">
        <v>30159</v>
      </c>
      <c r="D17" s="3">
        <f t="shared" si="0"/>
        <v>50841</v>
      </c>
      <c r="E17" s="2">
        <f t="shared" si="1"/>
        <v>0.4067976633032395</v>
      </c>
      <c r="F17" s="2">
        <f t="shared" si="2"/>
        <v>0.5932023366967605</v>
      </c>
      <c r="G17" s="1">
        <f t="shared" si="3"/>
        <v>0.11614322526408129</v>
      </c>
      <c r="J17" s="41"/>
      <c r="K17" s="41"/>
    </row>
    <row r="18" spans="1:11" ht="27.75">
      <c r="A18" s="7" t="s">
        <v>7</v>
      </c>
      <c r="B18" s="19">
        <v>13918</v>
      </c>
      <c r="C18" s="19">
        <v>11609</v>
      </c>
      <c r="D18" s="3">
        <f t="shared" si="0"/>
        <v>25527</v>
      </c>
      <c r="E18" s="2">
        <f t="shared" si="1"/>
        <v>0.5452266227915541</v>
      </c>
      <c r="F18" s="2">
        <f t="shared" si="2"/>
        <v>0.45477337720844596</v>
      </c>
      <c r="G18" s="1">
        <f t="shared" si="3"/>
        <v>0.05831490551555247</v>
      </c>
      <c r="J18" s="41"/>
      <c r="K18" s="41"/>
    </row>
    <row r="19" spans="1:11" ht="27.75">
      <c r="A19" s="7" t="s">
        <v>20</v>
      </c>
      <c r="B19" s="7">
        <v>44148</v>
      </c>
      <c r="C19" s="7">
        <v>77093</v>
      </c>
      <c r="D19" s="3">
        <f t="shared" si="0"/>
        <v>121241</v>
      </c>
      <c r="E19" s="2">
        <f t="shared" si="1"/>
        <v>0.3641342450161249</v>
      </c>
      <c r="F19" s="2">
        <f t="shared" si="2"/>
        <v>0.6358657549838751</v>
      </c>
      <c r="G19" s="1">
        <f t="shared" si="3"/>
        <v>0.27696781680616983</v>
      </c>
      <c r="J19" s="41"/>
      <c r="K19" s="41"/>
    </row>
    <row r="20" spans="1:11" ht="27.75">
      <c r="A20" s="7" t="s">
        <v>103</v>
      </c>
      <c r="B20" s="34">
        <v>645</v>
      </c>
      <c r="C20" s="34">
        <v>591</v>
      </c>
      <c r="D20" s="3">
        <f t="shared" si="0"/>
        <v>1236</v>
      </c>
      <c r="E20" s="2">
        <f t="shared" si="1"/>
        <v>0.5218446601941747</v>
      </c>
      <c r="F20" s="2">
        <f t="shared" si="2"/>
        <v>0.47815533980582525</v>
      </c>
      <c r="G20" s="1">
        <f t="shared" si="3"/>
        <v>0.0028235681128696223</v>
      </c>
      <c r="J20" s="41"/>
      <c r="K20" s="41"/>
    </row>
    <row r="21" spans="1:11" ht="27.75">
      <c r="A21" s="7" t="s">
        <v>104</v>
      </c>
      <c r="B21" s="19">
        <v>11976</v>
      </c>
      <c r="C21" s="19">
        <v>37873</v>
      </c>
      <c r="D21" s="3">
        <f t="shared" si="0"/>
        <v>49849</v>
      </c>
      <c r="E21" s="2">
        <f t="shared" si="1"/>
        <v>0.240245541535437</v>
      </c>
      <c r="F21" s="2">
        <f t="shared" si="2"/>
        <v>0.759754458464563</v>
      </c>
      <c r="G21" s="1">
        <f t="shared" si="3"/>
        <v>0.11387706056507914</v>
      </c>
      <c r="J21" s="41"/>
      <c r="K21" s="41"/>
    </row>
    <row r="22" spans="1:11" ht="27.75">
      <c r="A22" s="7" t="s">
        <v>11</v>
      </c>
      <c r="B22" s="7">
        <v>20029</v>
      </c>
      <c r="C22" s="7">
        <v>9208</v>
      </c>
      <c r="D22" s="3">
        <f t="shared" si="0"/>
        <v>29237</v>
      </c>
      <c r="E22" s="2">
        <f t="shared" si="1"/>
        <v>0.6850566063549611</v>
      </c>
      <c r="F22" s="2">
        <f t="shared" si="2"/>
        <v>0.3149433936450388</v>
      </c>
      <c r="G22" s="1">
        <f t="shared" si="3"/>
        <v>0.06679017873460287</v>
      </c>
      <c r="J22" s="41"/>
      <c r="K22" s="41"/>
    </row>
    <row r="23" spans="1:11" ht="27.75">
      <c r="A23" s="7" t="s">
        <v>13</v>
      </c>
      <c r="B23" s="58">
        <v>3502</v>
      </c>
      <c r="C23" s="58">
        <v>3762</v>
      </c>
      <c r="D23" s="3">
        <f t="shared" si="0"/>
        <v>7264</v>
      </c>
      <c r="E23" s="2">
        <f t="shared" si="1"/>
        <v>0.4821035242290749</v>
      </c>
      <c r="F23" s="2">
        <f t="shared" si="2"/>
        <v>0.5178964757709251</v>
      </c>
      <c r="G23" s="1">
        <f t="shared" si="3"/>
        <v>0.016594173763660954</v>
      </c>
      <c r="J23" s="41"/>
      <c r="K23" s="41"/>
    </row>
    <row r="24" spans="1:11" ht="27.75">
      <c r="A24" s="7" t="s">
        <v>28</v>
      </c>
      <c r="B24" s="7">
        <v>1380</v>
      </c>
      <c r="C24" s="7">
        <v>705</v>
      </c>
      <c r="D24" s="3">
        <f t="shared" si="0"/>
        <v>2085</v>
      </c>
      <c r="E24" s="2">
        <f t="shared" si="1"/>
        <v>0.6618705035971223</v>
      </c>
      <c r="F24" s="2">
        <f t="shared" si="2"/>
        <v>0.3381294964028777</v>
      </c>
      <c r="G24" s="1">
        <f t="shared" si="3"/>
        <v>0.0047630578603019115</v>
      </c>
      <c r="J24" s="41"/>
      <c r="K24" s="41"/>
    </row>
    <row r="25" spans="1:11" ht="27.75">
      <c r="A25" s="7" t="s">
        <v>14</v>
      </c>
      <c r="B25" s="58">
        <v>917</v>
      </c>
      <c r="C25" s="58">
        <v>1779</v>
      </c>
      <c r="D25" s="3">
        <f t="shared" si="0"/>
        <v>2696</v>
      </c>
      <c r="E25" s="2">
        <f t="shared" si="1"/>
        <v>0.34013353115727</v>
      </c>
      <c r="F25" s="2">
        <f t="shared" si="2"/>
        <v>0.6598664688427299</v>
      </c>
      <c r="G25" s="1">
        <f t="shared" si="3"/>
        <v>0.0061588508351913445</v>
      </c>
      <c r="J25" s="41"/>
      <c r="K25" s="41"/>
    </row>
    <row r="26" spans="1:11" ht="27.75">
      <c r="A26" s="7" t="s">
        <v>10</v>
      </c>
      <c r="B26" s="58">
        <v>1769</v>
      </c>
      <c r="C26" s="58">
        <v>1141</v>
      </c>
      <c r="D26" s="3">
        <f t="shared" si="0"/>
        <v>2910</v>
      </c>
      <c r="E26" s="2">
        <f t="shared" si="1"/>
        <v>0.6079037800687285</v>
      </c>
      <c r="F26" s="2">
        <f t="shared" si="2"/>
        <v>0.3920962199312715</v>
      </c>
      <c r="G26" s="1">
        <f t="shared" si="3"/>
        <v>0.006647721042435761</v>
      </c>
      <c r="J26" s="41"/>
      <c r="K26" s="41"/>
    </row>
    <row r="27" spans="1:11" ht="27.75">
      <c r="A27" s="7" t="s">
        <v>29</v>
      </c>
      <c r="B27" s="59">
        <v>275</v>
      </c>
      <c r="C27" s="59">
        <v>168</v>
      </c>
      <c r="D27" s="3">
        <f t="shared" si="0"/>
        <v>443</v>
      </c>
      <c r="E27" s="2">
        <f t="shared" si="1"/>
        <v>0.6207674943566591</v>
      </c>
      <c r="F27" s="2">
        <f t="shared" si="2"/>
        <v>0.3792325056433409</v>
      </c>
      <c r="G27" s="1">
        <f t="shared" si="3"/>
        <v>0.0010120070178003583</v>
      </c>
      <c r="J27" s="41"/>
      <c r="K27" s="41"/>
    </row>
    <row r="28" spans="1:11" ht="27.75">
      <c r="A28" s="7" t="s">
        <v>21</v>
      </c>
      <c r="B28" s="58">
        <v>962</v>
      </c>
      <c r="C28" s="58">
        <v>371</v>
      </c>
      <c r="D28" s="3">
        <f t="shared" si="0"/>
        <v>1333</v>
      </c>
      <c r="E28" s="2">
        <f t="shared" si="1"/>
        <v>0.7216804201050263</v>
      </c>
      <c r="F28" s="2">
        <f t="shared" si="2"/>
        <v>0.27831957989497375</v>
      </c>
      <c r="G28" s="1">
        <f t="shared" si="3"/>
        <v>0.003045158814284148</v>
      </c>
      <c r="J28" s="41"/>
      <c r="K28" s="41"/>
    </row>
    <row r="29" spans="1:11" ht="27.75">
      <c r="A29" s="7" t="s">
        <v>55</v>
      </c>
      <c r="B29" s="58">
        <v>478</v>
      </c>
      <c r="C29" s="58">
        <v>1142</v>
      </c>
      <c r="D29" s="3">
        <f t="shared" si="0"/>
        <v>1620</v>
      </c>
      <c r="E29" s="2">
        <f t="shared" si="1"/>
        <v>0.29506172839506173</v>
      </c>
      <c r="F29" s="2">
        <f t="shared" si="2"/>
        <v>0.7049382716049383</v>
      </c>
      <c r="G29" s="1">
        <f t="shared" si="3"/>
        <v>0.0037007931576446508</v>
      </c>
      <c r="J29" s="41"/>
      <c r="K29" s="41"/>
    </row>
    <row r="30" spans="1:11" ht="27.75">
      <c r="A30" s="7" t="s">
        <v>133</v>
      </c>
      <c r="B30" s="58"/>
      <c r="C30" s="58"/>
      <c r="D30" s="3">
        <f>B30+C30</f>
        <v>0</v>
      </c>
      <c r="E30" s="2" t="e">
        <f>B30/D30</f>
        <v>#DIV/0!</v>
      </c>
      <c r="F30" s="2" t="e">
        <f>C30/D30</f>
        <v>#DIV/0!</v>
      </c>
      <c r="G30" s="1">
        <f>D30/$D$32</f>
        <v>0</v>
      </c>
      <c r="J30" s="41"/>
      <c r="K30" s="41"/>
    </row>
    <row r="31" spans="1:11" ht="27.75">
      <c r="A31" s="7" t="s">
        <v>37</v>
      </c>
      <c r="B31" s="7">
        <v>1149</v>
      </c>
      <c r="C31" s="7">
        <v>781</v>
      </c>
      <c r="D31" s="3">
        <f>B31+C31</f>
        <v>1930</v>
      </c>
      <c r="E31" s="2">
        <f t="shared" si="1"/>
        <v>0.5953367875647668</v>
      </c>
      <c r="F31" s="2">
        <f t="shared" si="2"/>
        <v>0.4046632124352332</v>
      </c>
      <c r="G31" s="1">
        <f t="shared" si="3"/>
        <v>0.004408969626082825</v>
      </c>
      <c r="J31" s="41"/>
      <c r="K31" s="41"/>
    </row>
    <row r="32" spans="1:11" ht="27.75">
      <c r="A32" s="17" t="s">
        <v>9</v>
      </c>
      <c r="B32" s="17">
        <f>SUM(B3:B31)</f>
        <v>197508</v>
      </c>
      <c r="C32" s="17">
        <f>SUM(C3:C31)</f>
        <v>240236</v>
      </c>
      <c r="D32" s="17">
        <f>SUM(D3:D31)</f>
        <v>437744</v>
      </c>
      <c r="E32" s="2">
        <f>B32/D32</f>
        <v>0.45119521912350596</v>
      </c>
      <c r="F32" s="2">
        <f>C32/D32</f>
        <v>0.548804780876494</v>
      </c>
      <c r="G32" s="1">
        <f>D32/$D$32</f>
        <v>1</v>
      </c>
      <c r="J32" s="41"/>
      <c r="K32" s="41"/>
    </row>
    <row r="33" spans="1:11" ht="41.25" customHeight="1">
      <c r="A33" s="105" t="s">
        <v>61</v>
      </c>
      <c r="B33" s="105"/>
      <c r="C33" s="105"/>
      <c r="D33" s="105"/>
      <c r="E33" s="105"/>
      <c r="F33" s="105"/>
      <c r="G33" s="105"/>
      <c r="J33" s="41"/>
      <c r="K33" s="41"/>
    </row>
    <row r="34" spans="1:9" ht="87.75" customHeight="1">
      <c r="A34" s="4" t="s">
        <v>0</v>
      </c>
      <c r="B34" s="4" t="s">
        <v>1</v>
      </c>
      <c r="C34" s="4" t="s">
        <v>2</v>
      </c>
      <c r="D34" s="4" t="s">
        <v>3</v>
      </c>
      <c r="E34" s="4" t="s">
        <v>58</v>
      </c>
      <c r="F34" s="4" t="s">
        <v>59</v>
      </c>
      <c r="G34" s="4" t="s">
        <v>62</v>
      </c>
      <c r="H34" s="42"/>
      <c r="I34" s="42"/>
    </row>
    <row r="35" spans="1:11" ht="27.75">
      <c r="A35" s="11" t="s">
        <v>136</v>
      </c>
      <c r="B35" s="66">
        <v>3830</v>
      </c>
      <c r="C35" s="66">
        <v>5033</v>
      </c>
      <c r="D35" s="66">
        <f>C35+B35</f>
        <v>8863</v>
      </c>
      <c r="E35" s="2">
        <f>B35/D35</f>
        <v>0.4321335890781902</v>
      </c>
      <c r="F35" s="2">
        <f>C35/D35</f>
        <v>0.5678664109218098</v>
      </c>
      <c r="G35" s="1">
        <f>D35/$D$32</f>
        <v>0.02024699367666947</v>
      </c>
      <c r="J35" s="41"/>
      <c r="K35" s="41"/>
    </row>
    <row r="36" spans="1:11" ht="27.75">
      <c r="A36" s="7" t="s">
        <v>102</v>
      </c>
      <c r="B36" s="19">
        <v>2674</v>
      </c>
      <c r="C36" s="19">
        <v>2055</v>
      </c>
      <c r="D36" s="7">
        <f aca="true" t="shared" si="4" ref="D36:D60">B36+C36</f>
        <v>4729</v>
      </c>
      <c r="E36" s="23">
        <f aca="true" t="shared" si="5" ref="E36:E60">B36/D36</f>
        <v>0.5654472404313808</v>
      </c>
      <c r="F36" s="23">
        <f aca="true" t="shared" si="6" ref="F36:F60">C36/D36</f>
        <v>0.43455275956861916</v>
      </c>
      <c r="G36" s="24">
        <f>D36/$D$61</f>
        <v>0.046136135257217</v>
      </c>
      <c r="J36" s="41"/>
      <c r="K36" s="41"/>
    </row>
    <row r="37" spans="1:11" ht="27.75">
      <c r="A37" s="7" t="s">
        <v>6</v>
      </c>
      <c r="B37" s="58">
        <v>532</v>
      </c>
      <c r="C37" s="58">
        <v>962</v>
      </c>
      <c r="D37" s="7">
        <f t="shared" si="4"/>
        <v>1494</v>
      </c>
      <c r="E37" s="23">
        <f t="shared" si="5"/>
        <v>0.35609103078982596</v>
      </c>
      <c r="F37" s="23">
        <f t="shared" si="6"/>
        <v>0.643908969210174</v>
      </c>
      <c r="G37" s="24">
        <f>D37/$D$61</f>
        <v>0.014575467556414083</v>
      </c>
      <c r="J37" s="41"/>
      <c r="K37" s="41"/>
    </row>
    <row r="38" spans="1:11" ht="27.75">
      <c r="A38" s="7" t="s">
        <v>95</v>
      </c>
      <c r="B38" s="58">
        <v>5217</v>
      </c>
      <c r="C38" s="58">
        <v>3042</v>
      </c>
      <c r="D38" s="7">
        <f t="shared" si="4"/>
        <v>8259</v>
      </c>
      <c r="E38" s="23">
        <f t="shared" si="5"/>
        <v>0.6316745368688703</v>
      </c>
      <c r="F38" s="23">
        <f t="shared" si="6"/>
        <v>0.3683254631311297</v>
      </c>
      <c r="G38" s="24">
        <f>D38/$D$61</f>
        <v>0.08057482366025698</v>
      </c>
      <c r="J38" s="41"/>
      <c r="K38" s="41"/>
    </row>
    <row r="39" spans="1:11" ht="27.75">
      <c r="A39" s="7" t="s">
        <v>114</v>
      </c>
      <c r="B39" s="58">
        <v>714</v>
      </c>
      <c r="C39" s="58">
        <v>759</v>
      </c>
      <c r="D39" s="7">
        <f t="shared" si="4"/>
        <v>1473</v>
      </c>
      <c r="E39" s="23">
        <f t="shared" si="5"/>
        <v>0.4847250509164969</v>
      </c>
      <c r="F39" s="23">
        <f t="shared" si="6"/>
        <v>0.515274949083503</v>
      </c>
      <c r="G39" s="24">
        <f>D39/$D$61</f>
        <v>0.014370591506424328</v>
      </c>
      <c r="J39" s="41"/>
      <c r="K39" s="41"/>
    </row>
    <row r="40" spans="1:11" ht="27.75">
      <c r="A40" s="7" t="s">
        <v>132</v>
      </c>
      <c r="B40" s="58">
        <v>611</v>
      </c>
      <c r="C40" s="58">
        <v>138</v>
      </c>
      <c r="D40" s="7">
        <f>B40+C40</f>
        <v>749</v>
      </c>
      <c r="E40" s="23">
        <f>B40/D40</f>
        <v>0.8157543391188251</v>
      </c>
      <c r="F40" s="23">
        <f>C40/D40</f>
        <v>0.1842456608811749</v>
      </c>
      <c r="G40" s="24">
        <f>D40/$D$61</f>
        <v>0.007307245782967971</v>
      </c>
      <c r="J40" s="41"/>
      <c r="K40" s="41"/>
    </row>
    <row r="41" spans="1:11" ht="27.75">
      <c r="A41" s="7" t="s">
        <v>76</v>
      </c>
      <c r="B41" s="58">
        <v>771</v>
      </c>
      <c r="C41" s="58">
        <v>580</v>
      </c>
      <c r="D41" s="7">
        <f t="shared" si="4"/>
        <v>1351</v>
      </c>
      <c r="E41" s="23">
        <f t="shared" si="5"/>
        <v>0.5706883789785344</v>
      </c>
      <c r="F41" s="23">
        <f t="shared" si="6"/>
        <v>0.4293116210214656</v>
      </c>
      <c r="G41" s="24">
        <f aca="true" t="shared" si="7" ref="G41:G58">D41/$D$61</f>
        <v>0.013180359216007648</v>
      </c>
      <c r="J41" s="41"/>
      <c r="K41" s="41"/>
    </row>
    <row r="42" spans="1:11" ht="27.75">
      <c r="A42" s="7" t="s">
        <v>89</v>
      </c>
      <c r="B42" s="61">
        <v>96</v>
      </c>
      <c r="C42" s="61">
        <v>177</v>
      </c>
      <c r="D42" s="7">
        <f t="shared" si="4"/>
        <v>273</v>
      </c>
      <c r="E42" s="23">
        <f t="shared" si="5"/>
        <v>0.3516483516483517</v>
      </c>
      <c r="F42" s="23">
        <f t="shared" si="6"/>
        <v>0.6483516483516484</v>
      </c>
      <c r="G42" s="24">
        <f t="shared" si="7"/>
        <v>0.0026633886498668305</v>
      </c>
      <c r="J42" s="41"/>
      <c r="K42" s="41"/>
    </row>
    <row r="43" spans="1:11" ht="27.75">
      <c r="A43" s="7" t="s">
        <v>41</v>
      </c>
      <c r="B43" s="58">
        <v>654</v>
      </c>
      <c r="C43" s="58">
        <v>626</v>
      </c>
      <c r="D43" s="7">
        <f t="shared" si="4"/>
        <v>1280</v>
      </c>
      <c r="E43" s="23">
        <f t="shared" si="5"/>
        <v>0.5109375</v>
      </c>
      <c r="F43" s="23">
        <f t="shared" si="6"/>
        <v>0.4890625</v>
      </c>
      <c r="G43" s="24">
        <f t="shared" si="7"/>
        <v>0.012487683046994663</v>
      </c>
      <c r="J43" s="41"/>
      <c r="K43" s="41"/>
    </row>
    <row r="44" spans="1:11" ht="27.75">
      <c r="A44" s="7" t="s">
        <v>52</v>
      </c>
      <c r="B44" s="7">
        <v>2334</v>
      </c>
      <c r="C44" s="7">
        <v>2463</v>
      </c>
      <c r="D44" s="7">
        <f t="shared" si="4"/>
        <v>4797</v>
      </c>
      <c r="E44" s="23">
        <f t="shared" si="5"/>
        <v>0.48655409631019386</v>
      </c>
      <c r="F44" s="23">
        <f t="shared" si="6"/>
        <v>0.5134459036898061</v>
      </c>
      <c r="G44" s="24">
        <f t="shared" si="7"/>
        <v>0.046799543419088596</v>
      </c>
      <c r="J44" s="41"/>
      <c r="K44" s="41"/>
    </row>
    <row r="45" spans="1:11" ht="27.75">
      <c r="A45" s="7" t="s">
        <v>8</v>
      </c>
      <c r="B45" s="58">
        <v>557</v>
      </c>
      <c r="C45" s="58">
        <v>52</v>
      </c>
      <c r="D45" s="7">
        <f t="shared" si="4"/>
        <v>609</v>
      </c>
      <c r="E45" s="23">
        <f t="shared" si="5"/>
        <v>0.9146141215106732</v>
      </c>
      <c r="F45" s="23">
        <f t="shared" si="6"/>
        <v>0.08538587848932677</v>
      </c>
      <c r="G45" s="24">
        <f t="shared" si="7"/>
        <v>0.00594140544970293</v>
      </c>
      <c r="J45" s="41"/>
      <c r="K45" s="41"/>
    </row>
    <row r="46" spans="1:11" ht="27.75">
      <c r="A46" s="7" t="s">
        <v>16</v>
      </c>
      <c r="B46" s="19">
        <v>4115</v>
      </c>
      <c r="C46" s="19">
        <v>6285</v>
      </c>
      <c r="D46" s="7">
        <f t="shared" si="4"/>
        <v>10400</v>
      </c>
      <c r="E46" s="23">
        <f t="shared" si="5"/>
        <v>0.3956730769230769</v>
      </c>
      <c r="F46" s="23">
        <f t="shared" si="6"/>
        <v>0.604326923076923</v>
      </c>
      <c r="G46" s="24">
        <f t="shared" si="7"/>
        <v>0.10146242475683163</v>
      </c>
      <c r="J46" s="41"/>
      <c r="K46" s="41"/>
    </row>
    <row r="47" spans="1:11" ht="27.75">
      <c r="A47" s="7" t="s">
        <v>7</v>
      </c>
      <c r="B47" s="19">
        <v>2775</v>
      </c>
      <c r="C47" s="19">
        <v>2595</v>
      </c>
      <c r="D47" s="7">
        <f t="shared" si="4"/>
        <v>5370</v>
      </c>
      <c r="E47" s="23">
        <f t="shared" si="5"/>
        <v>0.5167597765363129</v>
      </c>
      <c r="F47" s="23">
        <f t="shared" si="6"/>
        <v>0.48324022346368717</v>
      </c>
      <c r="G47" s="24">
        <f t="shared" si="7"/>
        <v>0.0523897327830948</v>
      </c>
      <c r="J47" s="41"/>
      <c r="K47" s="41"/>
    </row>
    <row r="48" spans="1:11" ht="27.75">
      <c r="A48" s="7" t="s">
        <v>20</v>
      </c>
      <c r="B48" s="7">
        <v>10685</v>
      </c>
      <c r="C48" s="7">
        <v>18019</v>
      </c>
      <c r="D48" s="7">
        <f t="shared" si="4"/>
        <v>28704</v>
      </c>
      <c r="E48" s="23">
        <f t="shared" si="5"/>
        <v>0.3722477703455964</v>
      </c>
      <c r="F48" s="23">
        <f t="shared" si="6"/>
        <v>0.6277522296544036</v>
      </c>
      <c r="G48" s="24">
        <f t="shared" si="7"/>
        <v>0.28003629232885535</v>
      </c>
      <c r="J48" s="41"/>
      <c r="K48" s="41"/>
    </row>
    <row r="49" spans="1:10" ht="27.75">
      <c r="A49" s="7" t="s">
        <v>103</v>
      </c>
      <c r="B49" s="60">
        <v>106</v>
      </c>
      <c r="C49" s="60">
        <v>107</v>
      </c>
      <c r="D49" s="7">
        <f t="shared" si="4"/>
        <v>213</v>
      </c>
      <c r="E49" s="23">
        <f t="shared" si="5"/>
        <v>0.49765258215962443</v>
      </c>
      <c r="F49" s="23">
        <f t="shared" si="6"/>
        <v>0.5023474178403756</v>
      </c>
      <c r="G49" s="24">
        <f t="shared" si="7"/>
        <v>0.0020780285070389555</v>
      </c>
      <c r="J49" s="41"/>
    </row>
    <row r="50" spans="1:10" ht="27.75">
      <c r="A50" s="7" t="s">
        <v>77</v>
      </c>
      <c r="B50" s="19">
        <v>3268</v>
      </c>
      <c r="C50" s="19">
        <v>9954</v>
      </c>
      <c r="D50" s="7">
        <f t="shared" si="4"/>
        <v>13222</v>
      </c>
      <c r="E50" s="23">
        <f t="shared" si="5"/>
        <v>0.2471638178792921</v>
      </c>
      <c r="F50" s="23">
        <f t="shared" si="6"/>
        <v>0.7528361821207079</v>
      </c>
      <c r="G50" s="24">
        <f t="shared" si="7"/>
        <v>0.1289938634745027</v>
      </c>
      <c r="J50" s="41"/>
    </row>
    <row r="51" spans="1:10" ht="27.75">
      <c r="A51" s="7" t="s">
        <v>11</v>
      </c>
      <c r="B51" s="7">
        <v>4535</v>
      </c>
      <c r="C51" s="7">
        <v>2321</v>
      </c>
      <c r="D51" s="7">
        <f t="shared" si="4"/>
        <v>6856</v>
      </c>
      <c r="E51" s="23">
        <f t="shared" si="5"/>
        <v>0.6614644107351225</v>
      </c>
      <c r="F51" s="23">
        <f t="shared" si="6"/>
        <v>0.3385355892648775</v>
      </c>
      <c r="G51" s="24">
        <f t="shared" si="7"/>
        <v>0.06688715232046516</v>
      </c>
      <c r="J51" s="41"/>
    </row>
    <row r="52" spans="1:10" ht="27.75">
      <c r="A52" s="7" t="s">
        <v>13</v>
      </c>
      <c r="B52" s="58">
        <v>300</v>
      </c>
      <c r="C52" s="58">
        <v>350</v>
      </c>
      <c r="D52" s="7">
        <f t="shared" si="4"/>
        <v>650</v>
      </c>
      <c r="E52" s="23">
        <f t="shared" si="5"/>
        <v>0.46153846153846156</v>
      </c>
      <c r="F52" s="23">
        <f t="shared" si="6"/>
        <v>0.5384615384615384</v>
      </c>
      <c r="G52" s="24">
        <f t="shared" si="7"/>
        <v>0.006341401547301977</v>
      </c>
      <c r="J52" s="41"/>
    </row>
    <row r="53" spans="1:10" ht="27.75">
      <c r="A53" s="7" t="s">
        <v>28</v>
      </c>
      <c r="B53" s="61">
        <v>282</v>
      </c>
      <c r="C53" s="61">
        <v>136</v>
      </c>
      <c r="D53" s="7">
        <f t="shared" si="4"/>
        <v>418</v>
      </c>
      <c r="E53" s="23">
        <f t="shared" si="5"/>
        <v>0.6746411483253588</v>
      </c>
      <c r="F53" s="23">
        <f t="shared" si="6"/>
        <v>0.3253588516746411</v>
      </c>
      <c r="G53" s="24">
        <f t="shared" si="7"/>
        <v>0.004078008995034195</v>
      </c>
      <c r="J53" s="41"/>
    </row>
    <row r="54" spans="1:10" ht="27.75">
      <c r="A54" s="7" t="s">
        <v>14</v>
      </c>
      <c r="B54" s="19">
        <v>295</v>
      </c>
      <c r="C54" s="19">
        <v>660</v>
      </c>
      <c r="D54" s="7">
        <f t="shared" si="4"/>
        <v>955</v>
      </c>
      <c r="E54" s="23">
        <f t="shared" si="5"/>
        <v>0.3089005235602094</v>
      </c>
      <c r="F54" s="23">
        <f t="shared" si="6"/>
        <v>0.6910994764397905</v>
      </c>
      <c r="G54" s="24">
        <f t="shared" si="7"/>
        <v>0.009316982273343676</v>
      </c>
      <c r="J54" s="41"/>
    </row>
    <row r="55" spans="1:10" ht="27.75">
      <c r="A55" s="7" t="s">
        <v>10</v>
      </c>
      <c r="B55" s="58">
        <v>475</v>
      </c>
      <c r="C55" s="58">
        <v>338</v>
      </c>
      <c r="D55" s="7">
        <f t="shared" si="4"/>
        <v>813</v>
      </c>
      <c r="E55" s="23">
        <f t="shared" si="5"/>
        <v>0.5842558425584256</v>
      </c>
      <c r="F55" s="23">
        <f t="shared" si="6"/>
        <v>0.4157441574415744</v>
      </c>
      <c r="G55" s="24">
        <f t="shared" si="7"/>
        <v>0.007931629935317704</v>
      </c>
      <c r="J55" s="41"/>
    </row>
    <row r="56" spans="1:10" ht="27.75">
      <c r="A56" s="7" t="s">
        <v>29</v>
      </c>
      <c r="B56" s="19">
        <v>37</v>
      </c>
      <c r="C56" s="19">
        <v>24</v>
      </c>
      <c r="D56" s="7">
        <f t="shared" si="4"/>
        <v>61</v>
      </c>
      <c r="E56" s="23">
        <f t="shared" si="5"/>
        <v>0.6065573770491803</v>
      </c>
      <c r="F56" s="23">
        <f t="shared" si="6"/>
        <v>0.39344262295081966</v>
      </c>
      <c r="G56" s="24">
        <f t="shared" si="7"/>
        <v>0.0005951161452083394</v>
      </c>
      <c r="J56" s="41"/>
    </row>
    <row r="57" spans="1:10" ht="27.75">
      <c r="A57" s="7" t="s">
        <v>21</v>
      </c>
      <c r="B57" s="58">
        <v>185</v>
      </c>
      <c r="C57" s="58">
        <v>69</v>
      </c>
      <c r="D57" s="7">
        <f t="shared" si="4"/>
        <v>254</v>
      </c>
      <c r="E57" s="23">
        <f t="shared" si="5"/>
        <v>0.7283464566929134</v>
      </c>
      <c r="F57" s="23">
        <f t="shared" si="6"/>
        <v>0.27165354330708663</v>
      </c>
      <c r="G57" s="24">
        <f t="shared" si="7"/>
        <v>0.0024780246046380034</v>
      </c>
      <c r="J57" s="41"/>
    </row>
    <row r="58" spans="1:10" ht="27.75">
      <c r="A58" s="7" t="s">
        <v>55</v>
      </c>
      <c r="B58" s="19">
        <v>149</v>
      </c>
      <c r="C58" s="19">
        <v>254</v>
      </c>
      <c r="D58" s="7">
        <f t="shared" si="4"/>
        <v>403</v>
      </c>
      <c r="E58" s="23">
        <f t="shared" si="5"/>
        <v>0.369727047146402</v>
      </c>
      <c r="F58" s="23">
        <f t="shared" si="6"/>
        <v>0.630272952853598</v>
      </c>
      <c r="G58" s="24">
        <f t="shared" si="7"/>
        <v>0.003931668959327226</v>
      </c>
      <c r="J58" s="41"/>
    </row>
    <row r="59" spans="1:10" ht="27.75">
      <c r="A59" s="7" t="s">
        <v>134</v>
      </c>
      <c r="B59" s="19"/>
      <c r="C59" s="19"/>
      <c r="D59" s="7">
        <f>B59+C59</f>
        <v>0</v>
      </c>
      <c r="E59" s="23" t="e">
        <f>B59/D59</f>
        <v>#DIV/0!</v>
      </c>
      <c r="F59" s="23" t="e">
        <f>C59/D59</f>
        <v>#DIV/0!</v>
      </c>
      <c r="G59" s="24">
        <f>D59/$D$61</f>
        <v>0</v>
      </c>
      <c r="J59" s="41"/>
    </row>
    <row r="60" spans="1:10" ht="27.75">
      <c r="A60" s="7" t="s">
        <v>37</v>
      </c>
      <c r="B60" s="58">
        <v>185</v>
      </c>
      <c r="C60" s="58">
        <v>120</v>
      </c>
      <c r="D60" s="7">
        <f t="shared" si="4"/>
        <v>305</v>
      </c>
      <c r="E60" s="23">
        <f t="shared" si="5"/>
        <v>0.6065573770491803</v>
      </c>
      <c r="F60" s="23">
        <f t="shared" si="6"/>
        <v>0.39344262295081966</v>
      </c>
      <c r="G60" s="24">
        <f>D60/$D$61</f>
        <v>0.002975580726041697</v>
      </c>
      <c r="J60" s="41"/>
    </row>
    <row r="61" spans="1:7" ht="27.75">
      <c r="A61" s="22" t="s">
        <v>9</v>
      </c>
      <c r="B61" s="17">
        <f>SUM(B35:B60)</f>
        <v>45382</v>
      </c>
      <c r="C61" s="17">
        <f>SUM(C35:C60)</f>
        <v>57119</v>
      </c>
      <c r="D61" s="17">
        <f>SUM(D35:D60)</f>
        <v>102501</v>
      </c>
      <c r="E61" s="24">
        <f>B61/D61</f>
        <v>0.4427469000302436</v>
      </c>
      <c r="F61" s="24">
        <f>C61/D61</f>
        <v>0.5572530999697564</v>
      </c>
      <c r="G61" s="25">
        <f>D61/$D$61</f>
        <v>1</v>
      </c>
    </row>
    <row r="62" spans="1:11" ht="72.75" customHeight="1">
      <c r="A62" s="104" t="s">
        <v>139</v>
      </c>
      <c r="B62" s="104"/>
      <c r="C62" s="104"/>
      <c r="D62" s="104"/>
      <c r="E62" s="104"/>
      <c r="F62" s="104"/>
      <c r="G62" s="104"/>
      <c r="J62" s="41"/>
      <c r="K62" s="41"/>
    </row>
    <row r="63" spans="1:11" ht="90" customHeight="1">
      <c r="A63" s="22" t="s">
        <v>0</v>
      </c>
      <c r="B63" s="4" t="s">
        <v>1</v>
      </c>
      <c r="C63" s="4" t="s">
        <v>2</v>
      </c>
      <c r="D63" s="4" t="s">
        <v>3</v>
      </c>
      <c r="E63" s="4" t="s">
        <v>58</v>
      </c>
      <c r="F63" s="4" t="s">
        <v>59</v>
      </c>
      <c r="G63" s="4" t="s">
        <v>140</v>
      </c>
      <c r="J63" s="41"/>
      <c r="K63" s="41"/>
    </row>
    <row r="64" spans="1:11" ht="27.75">
      <c r="A64" s="7" t="s">
        <v>4</v>
      </c>
      <c r="B64" s="7"/>
      <c r="C64" s="7"/>
      <c r="D64" s="3"/>
      <c r="E64" s="2" t="e">
        <f>B64/D64</f>
        <v>#DIV/0!</v>
      </c>
      <c r="F64" s="2" t="e">
        <f>C64/D64</f>
        <v>#DIV/0!</v>
      </c>
      <c r="G64" s="1" t="e">
        <f>D64/$D$91</f>
        <v>#DIV/0!</v>
      </c>
      <c r="J64" s="41"/>
      <c r="K64" s="41"/>
    </row>
    <row r="65" spans="1:11" ht="27.75">
      <c r="A65" s="7" t="s">
        <v>47</v>
      </c>
      <c r="B65" s="6"/>
      <c r="C65" s="6"/>
      <c r="D65" s="3"/>
      <c r="E65" s="2" t="e">
        <f aca="true" t="shared" si="8" ref="E65:E91">B65/D65</f>
        <v>#DIV/0!</v>
      </c>
      <c r="F65" s="2" t="e">
        <f aca="true" t="shared" si="9" ref="F65:F91">C65/D65</f>
        <v>#DIV/0!</v>
      </c>
      <c r="G65" s="1" t="e">
        <f aca="true" t="shared" si="10" ref="G65:G91">D65/$D$91</f>
        <v>#DIV/0!</v>
      </c>
      <c r="J65" s="41"/>
      <c r="K65" s="41"/>
    </row>
    <row r="66" spans="1:11" ht="27.75">
      <c r="A66" s="7" t="s">
        <v>5</v>
      </c>
      <c r="B66" s="6"/>
      <c r="C66" s="6"/>
      <c r="D66" s="3"/>
      <c r="E66" s="2" t="e">
        <f t="shared" si="8"/>
        <v>#DIV/0!</v>
      </c>
      <c r="F66" s="2" t="e">
        <f t="shared" si="9"/>
        <v>#DIV/0!</v>
      </c>
      <c r="G66" s="1" t="e">
        <f t="shared" si="10"/>
        <v>#DIV/0!</v>
      </c>
      <c r="J66" s="41"/>
      <c r="K66" s="41"/>
    </row>
    <row r="67" spans="1:11" ht="27.75">
      <c r="A67" s="7" t="s">
        <v>102</v>
      </c>
      <c r="B67" s="81"/>
      <c r="C67" s="81"/>
      <c r="D67" s="3"/>
      <c r="E67" s="2" t="e">
        <f t="shared" si="8"/>
        <v>#DIV/0!</v>
      </c>
      <c r="F67" s="2" t="e">
        <f t="shared" si="9"/>
        <v>#DIV/0!</v>
      </c>
      <c r="G67" s="1" t="e">
        <f t="shared" si="10"/>
        <v>#DIV/0!</v>
      </c>
      <c r="J67" s="41"/>
      <c r="K67" s="41"/>
    </row>
    <row r="68" spans="1:11" ht="27.75">
      <c r="A68" s="7" t="s">
        <v>6</v>
      </c>
      <c r="B68" s="6"/>
      <c r="C68" s="6"/>
      <c r="D68" s="3"/>
      <c r="E68" s="2" t="e">
        <f t="shared" si="8"/>
        <v>#DIV/0!</v>
      </c>
      <c r="F68" s="2" t="e">
        <f t="shared" si="9"/>
        <v>#DIV/0!</v>
      </c>
      <c r="G68" s="1" t="e">
        <f t="shared" si="10"/>
        <v>#DIV/0!</v>
      </c>
      <c r="J68" s="41"/>
      <c r="K68" s="41"/>
    </row>
    <row r="69" spans="1:11" ht="27.75">
      <c r="A69" s="7" t="s">
        <v>95</v>
      </c>
      <c r="B69" s="6"/>
      <c r="C69" s="6"/>
      <c r="D69" s="3"/>
      <c r="E69" s="2" t="e">
        <f t="shared" si="8"/>
        <v>#DIV/0!</v>
      </c>
      <c r="F69" s="2" t="e">
        <f t="shared" si="9"/>
        <v>#DIV/0!</v>
      </c>
      <c r="G69" s="1" t="e">
        <f t="shared" si="10"/>
        <v>#DIV/0!</v>
      </c>
      <c r="J69" s="41"/>
      <c r="K69" s="41"/>
    </row>
    <row r="70" spans="1:11" ht="27.75">
      <c r="A70" s="7" t="s">
        <v>114</v>
      </c>
      <c r="B70" s="6"/>
      <c r="C70" s="6"/>
      <c r="D70" s="3"/>
      <c r="E70" s="2" t="e">
        <f t="shared" si="8"/>
        <v>#DIV/0!</v>
      </c>
      <c r="F70" s="2" t="e">
        <f t="shared" si="9"/>
        <v>#DIV/0!</v>
      </c>
      <c r="G70" s="1" t="e">
        <f t="shared" si="10"/>
        <v>#DIV/0!</v>
      </c>
      <c r="K70" s="41"/>
    </row>
    <row r="71" spans="1:11" ht="27.75">
      <c r="A71" s="7" t="s">
        <v>132</v>
      </c>
      <c r="B71" s="6"/>
      <c r="C71" s="6"/>
      <c r="D71" s="3"/>
      <c r="E71" s="2" t="e">
        <f t="shared" si="8"/>
        <v>#DIV/0!</v>
      </c>
      <c r="F71" s="2" t="e">
        <f t="shared" si="9"/>
        <v>#DIV/0!</v>
      </c>
      <c r="G71" s="1" t="e">
        <f t="shared" si="10"/>
        <v>#DIV/0!</v>
      </c>
      <c r="K71" s="41"/>
    </row>
    <row r="72" spans="1:11" ht="27.75">
      <c r="A72" s="7" t="s">
        <v>76</v>
      </c>
      <c r="B72" s="6"/>
      <c r="C72" s="6"/>
      <c r="D72" s="3"/>
      <c r="E72" s="2" t="e">
        <f t="shared" si="8"/>
        <v>#DIV/0!</v>
      </c>
      <c r="F72" s="2" t="e">
        <f t="shared" si="9"/>
        <v>#DIV/0!</v>
      </c>
      <c r="G72" s="1" t="e">
        <f t="shared" si="10"/>
        <v>#DIV/0!</v>
      </c>
      <c r="K72" s="41"/>
    </row>
    <row r="73" spans="1:11" ht="27.75">
      <c r="A73" s="7" t="s">
        <v>89</v>
      </c>
      <c r="B73" s="10"/>
      <c r="C73" s="10"/>
      <c r="D73" s="3"/>
      <c r="E73" s="2" t="e">
        <f t="shared" si="8"/>
        <v>#DIV/0!</v>
      </c>
      <c r="F73" s="2" t="e">
        <f t="shared" si="9"/>
        <v>#DIV/0!</v>
      </c>
      <c r="G73" s="1" t="e">
        <f t="shared" si="10"/>
        <v>#DIV/0!</v>
      </c>
      <c r="K73" s="41"/>
    </row>
    <row r="74" spans="1:11" ht="27.75">
      <c r="A74" s="7" t="s">
        <v>41</v>
      </c>
      <c r="B74" s="6"/>
      <c r="C74" s="6"/>
      <c r="D74" s="3"/>
      <c r="E74" s="2" t="e">
        <f t="shared" si="8"/>
        <v>#DIV/0!</v>
      </c>
      <c r="F74" s="2" t="e">
        <f t="shared" si="9"/>
        <v>#DIV/0!</v>
      </c>
      <c r="G74" s="1" t="e">
        <f t="shared" si="10"/>
        <v>#DIV/0!</v>
      </c>
      <c r="K74" s="41"/>
    </row>
    <row r="75" spans="1:11" ht="27.75">
      <c r="A75" s="7" t="s">
        <v>52</v>
      </c>
      <c r="B75" s="6"/>
      <c r="C75" s="6"/>
      <c r="D75" s="3"/>
      <c r="E75" s="2" t="e">
        <f t="shared" si="8"/>
        <v>#DIV/0!</v>
      </c>
      <c r="F75" s="2" t="e">
        <f t="shared" si="9"/>
        <v>#DIV/0!</v>
      </c>
      <c r="G75" s="1" t="e">
        <f t="shared" si="10"/>
        <v>#DIV/0!</v>
      </c>
      <c r="K75" s="41"/>
    </row>
    <row r="76" spans="1:11" ht="27.75">
      <c r="A76" s="7" t="s">
        <v>8</v>
      </c>
      <c r="B76" s="6"/>
      <c r="C76" s="6"/>
      <c r="D76" s="3"/>
      <c r="E76" s="2" t="e">
        <f t="shared" si="8"/>
        <v>#DIV/0!</v>
      </c>
      <c r="F76" s="2" t="e">
        <f t="shared" si="9"/>
        <v>#DIV/0!</v>
      </c>
      <c r="G76" s="1" t="e">
        <f t="shared" si="10"/>
        <v>#DIV/0!</v>
      </c>
      <c r="K76" s="41"/>
    </row>
    <row r="77" spans="1:11" ht="27.75">
      <c r="A77" s="7" t="s">
        <v>16</v>
      </c>
      <c r="B77" s="7"/>
      <c r="C77" s="7"/>
      <c r="D77" s="3"/>
      <c r="E77" s="2" t="e">
        <f t="shared" si="8"/>
        <v>#DIV/0!</v>
      </c>
      <c r="F77" s="2" t="e">
        <f t="shared" si="9"/>
        <v>#DIV/0!</v>
      </c>
      <c r="G77" s="1" t="e">
        <f t="shared" si="10"/>
        <v>#DIV/0!</v>
      </c>
      <c r="J77" s="41"/>
      <c r="K77" s="41"/>
    </row>
    <row r="78" spans="1:11" ht="27.75">
      <c r="A78" s="7" t="s">
        <v>7</v>
      </c>
      <c r="B78" s="19"/>
      <c r="C78" s="19"/>
      <c r="D78" s="3"/>
      <c r="E78" s="2" t="e">
        <f t="shared" si="8"/>
        <v>#DIV/0!</v>
      </c>
      <c r="F78" s="2" t="e">
        <f t="shared" si="9"/>
        <v>#DIV/0!</v>
      </c>
      <c r="G78" s="1" t="e">
        <f t="shared" si="10"/>
        <v>#DIV/0!</v>
      </c>
      <c r="J78" s="41"/>
      <c r="K78" s="41"/>
    </row>
    <row r="79" spans="1:11" ht="27.75">
      <c r="A79" s="7" t="s">
        <v>20</v>
      </c>
      <c r="B79" s="7"/>
      <c r="C79" s="7"/>
      <c r="D79" s="3"/>
      <c r="E79" s="2" t="e">
        <f t="shared" si="8"/>
        <v>#DIV/0!</v>
      </c>
      <c r="F79" s="2" t="e">
        <f t="shared" si="9"/>
        <v>#DIV/0!</v>
      </c>
      <c r="G79" s="1" t="e">
        <f t="shared" si="10"/>
        <v>#DIV/0!</v>
      </c>
      <c r="J79" s="41"/>
      <c r="K79" s="41"/>
    </row>
    <row r="80" spans="1:11" ht="27.75">
      <c r="A80" s="7" t="s">
        <v>103</v>
      </c>
      <c r="B80" s="18"/>
      <c r="C80" s="18"/>
      <c r="D80" s="3"/>
      <c r="E80" s="2" t="e">
        <f t="shared" si="8"/>
        <v>#DIV/0!</v>
      </c>
      <c r="F80" s="2" t="e">
        <f t="shared" si="9"/>
        <v>#DIV/0!</v>
      </c>
      <c r="G80" s="1" t="e">
        <f t="shared" si="10"/>
        <v>#DIV/0!</v>
      </c>
      <c r="J80" s="41"/>
      <c r="K80" s="41"/>
    </row>
    <row r="81" spans="1:11" ht="27.75">
      <c r="A81" s="7" t="s">
        <v>104</v>
      </c>
      <c r="B81" s="19"/>
      <c r="C81" s="19"/>
      <c r="D81" s="3"/>
      <c r="E81" s="2" t="e">
        <f t="shared" si="8"/>
        <v>#DIV/0!</v>
      </c>
      <c r="F81" s="2" t="e">
        <f t="shared" si="9"/>
        <v>#DIV/0!</v>
      </c>
      <c r="G81" s="1" t="e">
        <f t="shared" si="10"/>
        <v>#DIV/0!</v>
      </c>
      <c r="J81" s="41"/>
      <c r="K81" s="41"/>
    </row>
    <row r="82" spans="1:11" ht="27.75">
      <c r="A82" s="7" t="s">
        <v>11</v>
      </c>
      <c r="B82" s="7"/>
      <c r="C82" s="7"/>
      <c r="D82" s="3"/>
      <c r="E82" s="2" t="e">
        <f t="shared" si="8"/>
        <v>#DIV/0!</v>
      </c>
      <c r="F82" s="2" t="e">
        <f t="shared" si="9"/>
        <v>#DIV/0!</v>
      </c>
      <c r="G82" s="1" t="e">
        <f t="shared" si="10"/>
        <v>#DIV/0!</v>
      </c>
      <c r="J82" s="41"/>
      <c r="K82" s="41"/>
    </row>
    <row r="83" spans="1:11" ht="27.75">
      <c r="A83" s="7" t="s">
        <v>13</v>
      </c>
      <c r="B83" s="6"/>
      <c r="C83" s="6"/>
      <c r="D83" s="3"/>
      <c r="E83" s="2" t="e">
        <f t="shared" si="8"/>
        <v>#DIV/0!</v>
      </c>
      <c r="F83" s="2" t="e">
        <f t="shared" si="9"/>
        <v>#DIV/0!</v>
      </c>
      <c r="G83" s="1" t="e">
        <f t="shared" si="10"/>
        <v>#DIV/0!</v>
      </c>
      <c r="J83" s="41"/>
      <c r="K83" s="41"/>
    </row>
    <row r="84" spans="1:11" ht="27.75">
      <c r="A84" s="7" t="s">
        <v>28</v>
      </c>
      <c r="B84" s="7"/>
      <c r="C84" s="7"/>
      <c r="D84" s="3"/>
      <c r="E84" s="2" t="e">
        <f t="shared" si="8"/>
        <v>#DIV/0!</v>
      </c>
      <c r="F84" s="2" t="e">
        <f t="shared" si="9"/>
        <v>#DIV/0!</v>
      </c>
      <c r="G84" s="1" t="e">
        <f t="shared" si="10"/>
        <v>#DIV/0!</v>
      </c>
      <c r="J84" s="41"/>
      <c r="K84" s="41"/>
    </row>
    <row r="85" spans="1:11" ht="27.75">
      <c r="A85" s="7" t="s">
        <v>14</v>
      </c>
      <c r="B85" s="6"/>
      <c r="C85" s="6"/>
      <c r="D85" s="3"/>
      <c r="E85" s="2" t="e">
        <f t="shared" si="8"/>
        <v>#DIV/0!</v>
      </c>
      <c r="F85" s="2" t="e">
        <f t="shared" si="9"/>
        <v>#DIV/0!</v>
      </c>
      <c r="G85" s="1" t="e">
        <f t="shared" si="10"/>
        <v>#DIV/0!</v>
      </c>
      <c r="J85" s="41"/>
      <c r="K85" s="41"/>
    </row>
    <row r="86" spans="1:11" ht="27.75">
      <c r="A86" s="7" t="s">
        <v>10</v>
      </c>
      <c r="B86" s="6"/>
      <c r="C86" s="6"/>
      <c r="D86" s="3"/>
      <c r="E86" s="2" t="e">
        <f t="shared" si="8"/>
        <v>#DIV/0!</v>
      </c>
      <c r="F86" s="2" t="e">
        <f t="shared" si="9"/>
        <v>#DIV/0!</v>
      </c>
      <c r="G86" s="1" t="e">
        <f t="shared" si="10"/>
        <v>#DIV/0!</v>
      </c>
      <c r="J86" s="41"/>
      <c r="K86" s="41"/>
    </row>
    <row r="87" spans="1:11" ht="27.75">
      <c r="A87" s="7" t="s">
        <v>29</v>
      </c>
      <c r="B87" s="81"/>
      <c r="C87" s="81"/>
      <c r="D87" s="3"/>
      <c r="E87" s="2" t="e">
        <f t="shared" si="8"/>
        <v>#DIV/0!</v>
      </c>
      <c r="F87" s="2" t="e">
        <f t="shared" si="9"/>
        <v>#DIV/0!</v>
      </c>
      <c r="G87" s="1" t="e">
        <f t="shared" si="10"/>
        <v>#DIV/0!</v>
      </c>
      <c r="J87" s="41"/>
      <c r="K87" s="41"/>
    </row>
    <row r="88" spans="1:11" ht="27.75">
      <c r="A88" s="7" t="s">
        <v>21</v>
      </c>
      <c r="B88" s="6"/>
      <c r="C88" s="6"/>
      <c r="D88" s="3"/>
      <c r="E88" s="2" t="e">
        <f t="shared" si="8"/>
        <v>#DIV/0!</v>
      </c>
      <c r="F88" s="2" t="e">
        <f t="shared" si="9"/>
        <v>#DIV/0!</v>
      </c>
      <c r="G88" s="1" t="e">
        <f t="shared" si="10"/>
        <v>#DIV/0!</v>
      </c>
      <c r="J88" s="41"/>
      <c r="K88" s="41"/>
    </row>
    <row r="89" spans="1:11" ht="27.75">
      <c r="A89" s="7" t="s">
        <v>55</v>
      </c>
      <c r="B89" s="6"/>
      <c r="C89" s="6"/>
      <c r="D89" s="3"/>
      <c r="E89" s="2" t="e">
        <f t="shared" si="8"/>
        <v>#DIV/0!</v>
      </c>
      <c r="F89" s="2" t="e">
        <f t="shared" si="9"/>
        <v>#DIV/0!</v>
      </c>
      <c r="G89" s="1" t="e">
        <f t="shared" si="10"/>
        <v>#DIV/0!</v>
      </c>
      <c r="J89" s="41"/>
      <c r="K89" s="41"/>
    </row>
    <row r="90" spans="1:11" ht="27.75">
      <c r="A90" s="7" t="s">
        <v>37</v>
      </c>
      <c r="B90" s="7"/>
      <c r="C90" s="7"/>
      <c r="D90" s="3"/>
      <c r="E90" s="2" t="e">
        <f t="shared" si="8"/>
        <v>#DIV/0!</v>
      </c>
      <c r="F90" s="2" t="e">
        <f t="shared" si="9"/>
        <v>#DIV/0!</v>
      </c>
      <c r="G90" s="1" t="e">
        <f t="shared" si="10"/>
        <v>#DIV/0!</v>
      </c>
      <c r="J90" s="41"/>
      <c r="K90" s="41"/>
    </row>
    <row r="91" spans="1:11" ht="27.75">
      <c r="A91" s="17" t="s">
        <v>9</v>
      </c>
      <c r="B91" s="17">
        <f>SUM(B64:B90)</f>
        <v>0</v>
      </c>
      <c r="C91" s="17">
        <f>SUM(C64:C90)</f>
        <v>0</v>
      </c>
      <c r="D91" s="5">
        <f>B91+C91</f>
        <v>0</v>
      </c>
      <c r="E91" s="1" t="e">
        <f t="shared" si="8"/>
        <v>#DIV/0!</v>
      </c>
      <c r="F91" s="1" t="e">
        <f t="shared" si="9"/>
        <v>#DIV/0!</v>
      </c>
      <c r="G91" s="1" t="e">
        <f t="shared" si="10"/>
        <v>#DIV/0!</v>
      </c>
      <c r="J91" s="41"/>
      <c r="K91" s="41"/>
    </row>
    <row r="92" spans="1:14" ht="30">
      <c r="A92" s="103" t="s">
        <v>63</v>
      </c>
      <c r="B92" s="103"/>
      <c r="C92" s="103"/>
      <c r="D92" s="103"/>
      <c r="E92" s="103"/>
      <c r="F92" s="103"/>
      <c r="G92" s="103"/>
      <c r="I92" s="63"/>
      <c r="J92" s="64"/>
      <c r="K92" s="64"/>
      <c r="L92" s="64"/>
      <c r="M92" s="64"/>
      <c r="N92" s="64"/>
    </row>
    <row r="93" spans="1:14" ht="96" customHeight="1">
      <c r="A93" s="22" t="s">
        <v>18</v>
      </c>
      <c r="B93" s="4" t="s">
        <v>1</v>
      </c>
      <c r="C93" s="4" t="s">
        <v>2</v>
      </c>
      <c r="D93" s="4" t="s">
        <v>3</v>
      </c>
      <c r="E93" s="4" t="s">
        <v>58</v>
      </c>
      <c r="F93" s="4" t="s">
        <v>59</v>
      </c>
      <c r="G93" s="4" t="s">
        <v>64</v>
      </c>
      <c r="I93" s="63"/>
      <c r="J93" s="64"/>
      <c r="K93" s="64"/>
      <c r="L93" s="64"/>
      <c r="M93" s="64"/>
      <c r="N93" s="64"/>
    </row>
    <row r="94" spans="1:14" ht="27.75">
      <c r="A94" s="18" t="s">
        <v>65</v>
      </c>
      <c r="B94" s="6">
        <v>2450</v>
      </c>
      <c r="C94" s="6">
        <v>2586</v>
      </c>
      <c r="D94" s="26">
        <f>B94+C94</f>
        <v>5036</v>
      </c>
      <c r="E94" s="2">
        <f>B94/D94</f>
        <v>0.48649722001588563</v>
      </c>
      <c r="F94" s="2">
        <f>C94/D94</f>
        <v>0.5135027799841144</v>
      </c>
      <c r="G94" s="1">
        <f>D94/$D$97</f>
        <v>0.2071234679608456</v>
      </c>
      <c r="I94" s="63"/>
      <c r="J94" s="64"/>
      <c r="K94" s="64"/>
      <c r="L94" s="64"/>
      <c r="M94" s="64"/>
      <c r="N94" s="64"/>
    </row>
    <row r="95" spans="1:14" ht="27.75">
      <c r="A95" s="18" t="s">
        <v>66</v>
      </c>
      <c r="B95" s="6">
        <v>9735</v>
      </c>
      <c r="C95" s="6">
        <v>7959</v>
      </c>
      <c r="D95" s="26">
        <f>B95+C95</f>
        <v>17694</v>
      </c>
      <c r="E95" s="2">
        <f>B95/D95</f>
        <v>0.550186503899627</v>
      </c>
      <c r="F95" s="2">
        <f>C95/D95</f>
        <v>0.449813496100373</v>
      </c>
      <c r="G95" s="1">
        <f>D95/$D$97</f>
        <v>0.7277288804803816</v>
      </c>
      <c r="I95" s="63"/>
      <c r="J95" s="64"/>
      <c r="K95" s="64"/>
      <c r="L95" s="64"/>
      <c r="M95" s="64"/>
      <c r="N95" s="64"/>
    </row>
    <row r="96" spans="1:14" ht="27.75">
      <c r="A96" s="18" t="s">
        <v>67</v>
      </c>
      <c r="B96" s="6">
        <v>900</v>
      </c>
      <c r="C96" s="6">
        <v>684</v>
      </c>
      <c r="D96" s="26">
        <f>B96+C96</f>
        <v>1584</v>
      </c>
      <c r="E96" s="2">
        <f>B96/D96</f>
        <v>0.5681818181818182</v>
      </c>
      <c r="F96" s="2">
        <f>C96/D96</f>
        <v>0.4318181818181818</v>
      </c>
      <c r="G96" s="1">
        <f>D96/$D$97</f>
        <v>0.06514765155877272</v>
      </c>
      <c r="I96" s="63"/>
      <c r="J96" s="64"/>
      <c r="K96" s="64"/>
      <c r="L96" s="64"/>
      <c r="M96" s="64"/>
      <c r="N96" s="64"/>
    </row>
    <row r="97" spans="1:14" ht="27.75">
      <c r="A97" s="22" t="s">
        <v>68</v>
      </c>
      <c r="B97" s="4">
        <f>SUM(B94:B96)</f>
        <v>13085</v>
      </c>
      <c r="C97" s="4">
        <f>SUM(C94:C96)</f>
        <v>11229</v>
      </c>
      <c r="D97" s="27">
        <f>SUM(D94:D96)</f>
        <v>24314</v>
      </c>
      <c r="E97" s="1">
        <f>B97/D97</f>
        <v>0.5381673110142304</v>
      </c>
      <c r="F97" s="1">
        <f>C97/D97</f>
        <v>0.4618326889857695</v>
      </c>
      <c r="G97" s="1">
        <f>SUM(G94:G96)</f>
        <v>1</v>
      </c>
      <c r="I97" s="63"/>
      <c r="J97" s="64"/>
      <c r="K97" s="64"/>
      <c r="L97" s="64"/>
      <c r="M97" s="64"/>
      <c r="N97" s="64"/>
    </row>
    <row r="98" spans="1:14" ht="30">
      <c r="A98" s="103" t="s">
        <v>69</v>
      </c>
      <c r="B98" s="103"/>
      <c r="C98" s="103"/>
      <c r="D98" s="103"/>
      <c r="E98" s="103"/>
      <c r="F98" s="103"/>
      <c r="G98" s="103"/>
      <c r="I98" s="63"/>
      <c r="J98" s="64"/>
      <c r="K98" s="64"/>
      <c r="L98" s="64"/>
      <c r="M98" s="64"/>
      <c r="N98" s="64"/>
    </row>
    <row r="99" spans="1:14" ht="100.5" customHeight="1">
      <c r="A99" s="22" t="s">
        <v>0</v>
      </c>
      <c r="B99" s="4" t="s">
        <v>1</v>
      </c>
      <c r="C99" s="4" t="s">
        <v>2</v>
      </c>
      <c r="D99" s="4" t="s">
        <v>3</v>
      </c>
      <c r="E99" s="4" t="s">
        <v>58</v>
      </c>
      <c r="F99" s="4" t="s">
        <v>59</v>
      </c>
      <c r="G99" s="4" t="s">
        <v>70</v>
      </c>
      <c r="I99" s="63"/>
      <c r="J99" s="64"/>
      <c r="K99" s="64"/>
      <c r="L99" s="64"/>
      <c r="M99" s="64"/>
      <c r="N99" s="64"/>
    </row>
    <row r="100" spans="1:14" ht="27.75">
      <c r="A100" s="67" t="s">
        <v>105</v>
      </c>
      <c r="B100" s="66">
        <v>24</v>
      </c>
      <c r="C100" s="66">
        <v>3</v>
      </c>
      <c r="D100" s="6">
        <f>B100+C100</f>
        <v>27</v>
      </c>
      <c r="E100" s="2">
        <f>B100/D100</f>
        <v>0.8888888888888888</v>
      </c>
      <c r="F100" s="2">
        <f>C100/D100</f>
        <v>0.1111111111111111</v>
      </c>
      <c r="G100" s="1">
        <f aca="true" t="shared" si="11" ref="G100:G105">D100/$D$106</f>
        <v>0.005361397934868944</v>
      </c>
      <c r="I100" s="63"/>
      <c r="J100" s="64"/>
      <c r="K100" s="64"/>
      <c r="L100" s="64"/>
      <c r="M100" s="64"/>
      <c r="N100" s="64"/>
    </row>
    <row r="101" spans="1:14" ht="27.75">
      <c r="A101" s="67" t="s">
        <v>16</v>
      </c>
      <c r="B101" s="66">
        <v>69</v>
      </c>
      <c r="C101" s="66">
        <v>48</v>
      </c>
      <c r="D101" s="6">
        <f>B101+C101</f>
        <v>117</v>
      </c>
      <c r="E101" s="2">
        <f>B101/D101</f>
        <v>0.5897435897435898</v>
      </c>
      <c r="F101" s="2">
        <f>C101/D101</f>
        <v>0.41025641025641024</v>
      </c>
      <c r="G101" s="1">
        <f t="shared" si="11"/>
        <v>0.02323272438443209</v>
      </c>
      <c r="I101" s="63"/>
      <c r="J101" s="64"/>
      <c r="K101" s="64"/>
      <c r="L101" s="64"/>
      <c r="M101" s="64"/>
      <c r="N101" s="64"/>
    </row>
    <row r="102" spans="1:14" ht="27.75">
      <c r="A102" s="29" t="s">
        <v>20</v>
      </c>
      <c r="B102" s="6">
        <v>71</v>
      </c>
      <c r="C102" s="6">
        <v>79</v>
      </c>
      <c r="D102" s="6">
        <f>B102+C102</f>
        <v>150</v>
      </c>
      <c r="E102" s="2">
        <f>B102/D102</f>
        <v>0.47333333333333333</v>
      </c>
      <c r="F102" s="2">
        <f>C102/D102</f>
        <v>0.5266666666666666</v>
      </c>
      <c r="G102" s="1">
        <f t="shared" si="11"/>
        <v>0.029785544082605243</v>
      </c>
      <c r="I102" s="63"/>
      <c r="J102" s="64"/>
      <c r="K102" s="64"/>
      <c r="L102" s="64"/>
      <c r="M102" s="64"/>
      <c r="N102" s="64"/>
    </row>
    <row r="103" spans="1:14" ht="27.75">
      <c r="A103" s="29" t="s">
        <v>12</v>
      </c>
      <c r="B103" s="6">
        <v>269</v>
      </c>
      <c r="C103" s="6">
        <v>192</v>
      </c>
      <c r="D103" s="6">
        <f>B103+C103</f>
        <v>461</v>
      </c>
      <c r="E103" s="2">
        <f>B103/D103</f>
        <v>0.5835140997830802</v>
      </c>
      <c r="F103" s="2">
        <f>C103/D103</f>
        <v>0.4164859002169197</v>
      </c>
      <c r="G103" s="1">
        <f t="shared" si="11"/>
        <v>0.09154090548054011</v>
      </c>
      <c r="I103" s="63"/>
      <c r="J103" s="64"/>
      <c r="K103" s="64"/>
      <c r="L103" s="64"/>
      <c r="M103" s="64"/>
      <c r="N103" s="64"/>
    </row>
    <row r="104" spans="1:14" ht="27.75">
      <c r="A104" s="30" t="s">
        <v>17</v>
      </c>
      <c r="B104" s="6">
        <v>2012</v>
      </c>
      <c r="C104" s="6">
        <v>2259</v>
      </c>
      <c r="D104" s="6">
        <f>B104+C104</f>
        <v>4271</v>
      </c>
      <c r="E104" s="2">
        <f>B104/D104</f>
        <v>0.47108405525638025</v>
      </c>
      <c r="F104" s="2">
        <f>C104/D104</f>
        <v>0.5289159447436198</v>
      </c>
      <c r="G104" s="1">
        <f t="shared" si="11"/>
        <v>0.8480937251787133</v>
      </c>
      <c r="I104" s="63"/>
      <c r="J104" s="64"/>
      <c r="K104" s="64"/>
      <c r="L104" s="64"/>
      <c r="M104" s="64"/>
      <c r="N104" s="64"/>
    </row>
    <row r="105" spans="1:14" ht="27.75">
      <c r="A105" s="30" t="s">
        <v>109</v>
      </c>
      <c r="B105" s="58">
        <v>5</v>
      </c>
      <c r="C105" s="58">
        <v>5</v>
      </c>
      <c r="D105" s="6">
        <f>B105+C105</f>
        <v>10</v>
      </c>
      <c r="E105" s="2">
        <f>B105/D105</f>
        <v>0.5</v>
      </c>
      <c r="F105" s="2">
        <f>C105/D105</f>
        <v>0.5</v>
      </c>
      <c r="G105" s="1">
        <f t="shared" si="11"/>
        <v>0.0019857029388403494</v>
      </c>
      <c r="I105" s="63"/>
      <c r="J105" s="64"/>
      <c r="K105" s="64"/>
      <c r="L105" s="64"/>
      <c r="M105" s="64"/>
      <c r="N105" s="64"/>
    </row>
    <row r="106" spans="1:14" ht="27.75">
      <c r="A106" s="22" t="s">
        <v>110</v>
      </c>
      <c r="B106" s="27">
        <f>SUM(B100:B105)</f>
        <v>2450</v>
      </c>
      <c r="C106" s="27">
        <f>SUM(C100:C105)</f>
        <v>2586</v>
      </c>
      <c r="D106" s="27">
        <f>SUM(D100:D105)</f>
        <v>5036</v>
      </c>
      <c r="E106" s="1">
        <f>B106/D106</f>
        <v>0.48649722001588563</v>
      </c>
      <c r="F106" s="1">
        <f>C106/D106</f>
        <v>0.5135027799841144</v>
      </c>
      <c r="G106" s="20">
        <f>SUM(G102:G105)</f>
        <v>0.971405877680699</v>
      </c>
      <c r="I106" s="64"/>
      <c r="J106" s="64"/>
      <c r="K106" s="64"/>
      <c r="L106" s="64"/>
      <c r="M106" s="64"/>
      <c r="N106" s="64"/>
    </row>
    <row r="107" spans="1:14" ht="61.5" customHeight="1">
      <c r="A107" s="103" t="s">
        <v>96</v>
      </c>
      <c r="B107" s="103"/>
      <c r="C107" s="103"/>
      <c r="D107" s="103"/>
      <c r="E107" s="103"/>
      <c r="F107" s="103"/>
      <c r="G107" s="103"/>
      <c r="I107" s="65"/>
      <c r="J107" s="63"/>
      <c r="K107" s="63"/>
      <c r="L107" s="64"/>
      <c r="M107" s="64"/>
      <c r="N107" s="64"/>
    </row>
    <row r="108" spans="1:14" ht="87.75" customHeight="1">
      <c r="A108" s="22" t="s">
        <v>0</v>
      </c>
      <c r="B108" s="4" t="s">
        <v>1</v>
      </c>
      <c r="C108" s="4" t="s">
        <v>2</v>
      </c>
      <c r="D108" s="4" t="s">
        <v>3</v>
      </c>
      <c r="E108" s="4" t="s">
        <v>58</v>
      </c>
      <c r="F108" s="4" t="s">
        <v>59</v>
      </c>
      <c r="G108" s="4" t="s">
        <v>73</v>
      </c>
      <c r="I108" s="65"/>
      <c r="J108" s="64"/>
      <c r="K108" s="64"/>
      <c r="L108" s="64"/>
      <c r="M108" s="64"/>
      <c r="N108" s="64"/>
    </row>
    <row r="109" spans="1:14" ht="27.75">
      <c r="A109" s="7" t="s">
        <v>4</v>
      </c>
      <c r="B109" s="6">
        <v>1896</v>
      </c>
      <c r="C109" s="6">
        <v>1152</v>
      </c>
      <c r="D109" s="6">
        <f>B109+C109</f>
        <v>3048</v>
      </c>
      <c r="E109" s="2">
        <f>B109/D109</f>
        <v>0.6220472440944882</v>
      </c>
      <c r="F109" s="2">
        <f>C109/D109</f>
        <v>0.3779527559055118</v>
      </c>
      <c r="G109" s="1">
        <f>D109/$D$141</f>
        <v>0.17226178365547642</v>
      </c>
      <c r="I109" s="65"/>
      <c r="J109" s="64"/>
      <c r="K109" s="64"/>
      <c r="L109" s="64"/>
      <c r="M109" s="64"/>
      <c r="N109" s="64"/>
    </row>
    <row r="110" spans="1:14" ht="27.75">
      <c r="A110" s="7" t="s">
        <v>47</v>
      </c>
      <c r="B110" s="6">
        <v>622</v>
      </c>
      <c r="C110" s="6">
        <v>379</v>
      </c>
      <c r="D110" s="6">
        <f aca="true" t="shared" si="12" ref="D110:D140">B110+C110</f>
        <v>1001</v>
      </c>
      <c r="E110" s="2">
        <f aca="true" t="shared" si="13" ref="E110:E138">B110/D110</f>
        <v>0.6213786213786214</v>
      </c>
      <c r="F110" s="2">
        <f aca="true" t="shared" si="14" ref="F110:F138">C110/D110</f>
        <v>0.3786213786213786</v>
      </c>
      <c r="G110" s="1">
        <f aca="true" t="shared" si="15" ref="G110:G140">D110/$D$141</f>
        <v>0.05657284955352097</v>
      </c>
      <c r="I110" s="65"/>
      <c r="J110" s="64"/>
      <c r="K110" s="64"/>
      <c r="L110" s="64"/>
      <c r="M110" s="64"/>
      <c r="N110" s="64"/>
    </row>
    <row r="111" spans="1:14" ht="27.75">
      <c r="A111" s="7" t="s">
        <v>5</v>
      </c>
      <c r="B111" s="6">
        <v>201</v>
      </c>
      <c r="C111" s="6">
        <v>334</v>
      </c>
      <c r="D111" s="6">
        <f t="shared" si="12"/>
        <v>535</v>
      </c>
      <c r="E111" s="2">
        <f t="shared" si="13"/>
        <v>0.37570093457943926</v>
      </c>
      <c r="F111" s="2">
        <f t="shared" si="14"/>
        <v>0.6242990654205608</v>
      </c>
      <c r="G111" s="1">
        <f t="shared" si="15"/>
        <v>0.030236238272860858</v>
      </c>
      <c r="I111" s="65"/>
      <c r="J111" s="64"/>
      <c r="K111" s="64"/>
      <c r="L111" s="64"/>
      <c r="M111" s="64"/>
      <c r="N111" s="64"/>
    </row>
    <row r="112" spans="1:14" ht="27.75">
      <c r="A112" s="7" t="s">
        <v>74</v>
      </c>
      <c r="B112" s="6">
        <v>823</v>
      </c>
      <c r="C112" s="6">
        <v>445</v>
      </c>
      <c r="D112" s="6">
        <f t="shared" si="12"/>
        <v>1268</v>
      </c>
      <c r="E112" s="2">
        <f t="shared" si="13"/>
        <v>0.6490536277602523</v>
      </c>
      <c r="F112" s="2">
        <f t="shared" si="14"/>
        <v>0.3509463722397476</v>
      </c>
      <c r="G112" s="1">
        <f t="shared" si="15"/>
        <v>0.07166271052334125</v>
      </c>
      <c r="I112" s="65"/>
      <c r="J112" s="64"/>
      <c r="K112" s="64"/>
      <c r="L112" s="64"/>
      <c r="M112" s="64"/>
      <c r="N112" s="64"/>
    </row>
    <row r="113" spans="1:14" ht="27.75">
      <c r="A113" s="55" t="s">
        <v>6</v>
      </c>
      <c r="B113" s="6">
        <v>197</v>
      </c>
      <c r="C113" s="6">
        <v>319</v>
      </c>
      <c r="D113" s="6">
        <f t="shared" si="12"/>
        <v>516</v>
      </c>
      <c r="E113" s="2">
        <f t="shared" si="13"/>
        <v>0.3817829457364341</v>
      </c>
      <c r="F113" s="2">
        <f t="shared" si="14"/>
        <v>0.6182170542635659</v>
      </c>
      <c r="G113" s="1">
        <f t="shared" si="15"/>
        <v>0.029162427941675145</v>
      </c>
      <c r="I113" s="65"/>
      <c r="J113" s="64"/>
      <c r="K113" s="64"/>
      <c r="L113" s="64"/>
      <c r="M113" s="64"/>
      <c r="N113" s="64"/>
    </row>
    <row r="114" spans="1:14" ht="27.75">
      <c r="A114" s="55" t="s">
        <v>105</v>
      </c>
      <c r="B114" s="6">
        <v>753</v>
      </c>
      <c r="C114" s="6">
        <v>310</v>
      </c>
      <c r="D114" s="6">
        <f t="shared" si="12"/>
        <v>1063</v>
      </c>
      <c r="E114" s="2">
        <f t="shared" si="13"/>
        <v>0.7083725305738476</v>
      </c>
      <c r="F114" s="2">
        <f t="shared" si="14"/>
        <v>0.2916274694261524</v>
      </c>
      <c r="G114" s="1">
        <f t="shared" si="15"/>
        <v>0.06007686221317961</v>
      </c>
      <c r="I114" s="65"/>
      <c r="J114" s="64"/>
      <c r="K114" s="64"/>
      <c r="L114" s="64"/>
      <c r="M114" s="64"/>
      <c r="N114" s="64"/>
    </row>
    <row r="115" spans="1:9" ht="27.75">
      <c r="A115" s="55" t="s">
        <v>114</v>
      </c>
      <c r="B115" s="6">
        <v>197</v>
      </c>
      <c r="C115" s="6">
        <v>93</v>
      </c>
      <c r="D115" s="6">
        <f t="shared" si="12"/>
        <v>290</v>
      </c>
      <c r="E115" s="2">
        <f t="shared" si="13"/>
        <v>0.6793103448275862</v>
      </c>
      <c r="F115" s="2">
        <f t="shared" si="14"/>
        <v>0.32068965517241377</v>
      </c>
      <c r="G115" s="1">
        <f t="shared" si="15"/>
        <v>0.016389736633887195</v>
      </c>
      <c r="I115" s="46"/>
    </row>
    <row r="116" spans="1:9" ht="27.75">
      <c r="A116" s="7" t="s">
        <v>41</v>
      </c>
      <c r="B116" s="28">
        <v>101</v>
      </c>
      <c r="C116" s="28">
        <v>129</v>
      </c>
      <c r="D116" s="6">
        <f t="shared" si="12"/>
        <v>230</v>
      </c>
      <c r="E116" s="2">
        <f t="shared" si="13"/>
        <v>0.4391304347826087</v>
      </c>
      <c r="F116" s="2">
        <f t="shared" si="14"/>
        <v>0.5608695652173913</v>
      </c>
      <c r="G116" s="1">
        <f t="shared" si="15"/>
        <v>0.012998756640669153</v>
      </c>
      <c r="I116" s="46"/>
    </row>
    <row r="117" spans="1:9" ht="27.75">
      <c r="A117" s="7" t="s">
        <v>76</v>
      </c>
      <c r="B117" s="28">
        <v>77</v>
      </c>
      <c r="C117" s="28">
        <v>64</v>
      </c>
      <c r="D117" s="6">
        <f>B117+C117</f>
        <v>141</v>
      </c>
      <c r="E117" s="2">
        <f>B117/D117</f>
        <v>0.5460992907801419</v>
      </c>
      <c r="F117" s="2">
        <f>C117/D117</f>
        <v>0.45390070921985815</v>
      </c>
      <c r="G117" s="1">
        <f>D117/$D$141</f>
        <v>0.007968802984062395</v>
      </c>
      <c r="I117" s="46"/>
    </row>
    <row r="118" spans="1:9" ht="27.75">
      <c r="A118" s="55" t="s">
        <v>52</v>
      </c>
      <c r="B118" s="6">
        <v>450</v>
      </c>
      <c r="C118" s="6">
        <v>417</v>
      </c>
      <c r="D118" s="6">
        <f t="shared" si="12"/>
        <v>867</v>
      </c>
      <c r="E118" s="2">
        <f t="shared" si="13"/>
        <v>0.5190311418685121</v>
      </c>
      <c r="F118" s="2">
        <f t="shared" si="14"/>
        <v>0.4809688581314879</v>
      </c>
      <c r="G118" s="1">
        <f t="shared" si="15"/>
        <v>0.048999660902000676</v>
      </c>
      <c r="I118" s="46"/>
    </row>
    <row r="119" spans="1:9" ht="27.75">
      <c r="A119" s="7" t="s">
        <v>8</v>
      </c>
      <c r="B119" s="6">
        <v>143</v>
      </c>
      <c r="C119" s="6">
        <v>14</v>
      </c>
      <c r="D119" s="6">
        <f t="shared" si="12"/>
        <v>157</v>
      </c>
      <c r="E119" s="2">
        <f t="shared" si="13"/>
        <v>0.910828025477707</v>
      </c>
      <c r="F119" s="2">
        <f t="shared" si="14"/>
        <v>0.08917197452229299</v>
      </c>
      <c r="G119" s="1">
        <f t="shared" si="15"/>
        <v>0.008873064315587204</v>
      </c>
      <c r="I119" s="46"/>
    </row>
    <row r="120" spans="1:9" ht="27.75">
      <c r="A120" s="55" t="s">
        <v>53</v>
      </c>
      <c r="B120" s="6">
        <v>503</v>
      </c>
      <c r="C120" s="6">
        <v>594</v>
      </c>
      <c r="D120" s="6">
        <f t="shared" si="12"/>
        <v>1097</v>
      </c>
      <c r="E120" s="2">
        <f t="shared" si="13"/>
        <v>0.4585232452142206</v>
      </c>
      <c r="F120" s="2">
        <f t="shared" si="14"/>
        <v>0.5414767547857794</v>
      </c>
      <c r="G120" s="1">
        <f t="shared" si="15"/>
        <v>0.06199841754266983</v>
      </c>
      <c r="I120" s="46"/>
    </row>
    <row r="121" spans="1:9" ht="27.75">
      <c r="A121" s="55" t="s">
        <v>7</v>
      </c>
      <c r="B121" s="6">
        <v>567</v>
      </c>
      <c r="C121" s="6">
        <v>378</v>
      </c>
      <c r="D121" s="6">
        <f t="shared" si="12"/>
        <v>945</v>
      </c>
      <c r="E121" s="2">
        <f t="shared" si="13"/>
        <v>0.6</v>
      </c>
      <c r="F121" s="2">
        <f t="shared" si="14"/>
        <v>0.4</v>
      </c>
      <c r="G121" s="1">
        <f t="shared" si="15"/>
        <v>0.05340793489318413</v>
      </c>
      <c r="I121" s="46"/>
    </row>
    <row r="122" spans="1:9" ht="27.75">
      <c r="A122" s="55" t="s">
        <v>20</v>
      </c>
      <c r="B122" s="6">
        <v>966</v>
      </c>
      <c r="C122" s="6">
        <v>1308</v>
      </c>
      <c r="D122" s="6">
        <f t="shared" si="12"/>
        <v>2274</v>
      </c>
      <c r="E122" s="2">
        <f t="shared" si="13"/>
        <v>0.42480211081794195</v>
      </c>
      <c r="F122" s="2">
        <f t="shared" si="14"/>
        <v>0.575197889182058</v>
      </c>
      <c r="G122" s="1">
        <f t="shared" si="15"/>
        <v>0.12851814174296372</v>
      </c>
      <c r="I122" s="46"/>
    </row>
    <row r="123" spans="1:9" ht="27.75">
      <c r="A123" s="55" t="s">
        <v>103</v>
      </c>
      <c r="B123" s="6">
        <v>37</v>
      </c>
      <c r="C123" s="6">
        <v>52</v>
      </c>
      <c r="D123" s="6">
        <f t="shared" si="12"/>
        <v>89</v>
      </c>
      <c r="E123" s="2">
        <f t="shared" si="13"/>
        <v>0.4157303370786517</v>
      </c>
      <c r="F123" s="2">
        <f t="shared" si="14"/>
        <v>0.5842696629213483</v>
      </c>
      <c r="G123" s="1">
        <f t="shared" si="15"/>
        <v>0.00502995365660676</v>
      </c>
      <c r="I123" s="46"/>
    </row>
    <row r="124" spans="1:9" ht="27.75">
      <c r="A124" s="55" t="s">
        <v>77</v>
      </c>
      <c r="B124" s="6">
        <v>297</v>
      </c>
      <c r="C124" s="6">
        <v>767</v>
      </c>
      <c r="D124" s="6">
        <f t="shared" si="12"/>
        <v>1064</v>
      </c>
      <c r="E124" s="2">
        <f t="shared" si="13"/>
        <v>0.2791353383458647</v>
      </c>
      <c r="F124" s="2">
        <f t="shared" si="14"/>
        <v>0.7208646616541353</v>
      </c>
      <c r="G124" s="1">
        <f t="shared" si="15"/>
        <v>0.06013337854639991</v>
      </c>
      <c r="I124" s="46"/>
    </row>
    <row r="125" spans="1:9" ht="27.75">
      <c r="A125" s="55" t="s">
        <v>11</v>
      </c>
      <c r="B125" s="28">
        <v>602</v>
      </c>
      <c r="C125" s="28">
        <v>257</v>
      </c>
      <c r="D125" s="6">
        <f t="shared" si="12"/>
        <v>859</v>
      </c>
      <c r="E125" s="2">
        <f t="shared" si="13"/>
        <v>0.7008149010477299</v>
      </c>
      <c r="F125" s="2">
        <f t="shared" si="14"/>
        <v>0.2991850989522701</v>
      </c>
      <c r="G125" s="1">
        <f t="shared" si="15"/>
        <v>0.04854753023623827</v>
      </c>
      <c r="I125" s="46"/>
    </row>
    <row r="126" spans="1:9" ht="27.75">
      <c r="A126" s="55" t="s">
        <v>13</v>
      </c>
      <c r="B126" s="6">
        <v>145</v>
      </c>
      <c r="C126" s="6">
        <v>85</v>
      </c>
      <c r="D126" s="6">
        <f t="shared" si="12"/>
        <v>230</v>
      </c>
      <c r="E126" s="2">
        <f t="shared" si="13"/>
        <v>0.6304347826086957</v>
      </c>
      <c r="F126" s="2">
        <f t="shared" si="14"/>
        <v>0.3695652173913043</v>
      </c>
      <c r="G126" s="1">
        <f t="shared" si="15"/>
        <v>0.012998756640669153</v>
      </c>
      <c r="I126" s="46"/>
    </row>
    <row r="127" spans="1:9" ht="27.75">
      <c r="A127" s="55" t="s">
        <v>28</v>
      </c>
      <c r="B127" s="6">
        <v>122</v>
      </c>
      <c r="C127" s="6">
        <v>60</v>
      </c>
      <c r="D127" s="6">
        <f t="shared" si="12"/>
        <v>182</v>
      </c>
      <c r="E127" s="2">
        <f t="shared" si="13"/>
        <v>0.6703296703296703</v>
      </c>
      <c r="F127" s="2">
        <f t="shared" si="14"/>
        <v>0.32967032967032966</v>
      </c>
      <c r="G127" s="1">
        <f t="shared" si="15"/>
        <v>0.010285972646094722</v>
      </c>
      <c r="I127" s="46"/>
    </row>
    <row r="128" spans="1:9" ht="27.75">
      <c r="A128" s="55" t="s">
        <v>14</v>
      </c>
      <c r="B128" s="6">
        <v>88</v>
      </c>
      <c r="C128" s="6">
        <v>130</v>
      </c>
      <c r="D128" s="6">
        <f t="shared" si="12"/>
        <v>218</v>
      </c>
      <c r="E128" s="2">
        <f t="shared" si="13"/>
        <v>0.4036697247706422</v>
      </c>
      <c r="F128" s="2">
        <f t="shared" si="14"/>
        <v>0.5963302752293578</v>
      </c>
      <c r="G128" s="1">
        <f t="shared" si="15"/>
        <v>0.012320560642025545</v>
      </c>
      <c r="I128" s="46"/>
    </row>
    <row r="129" spans="1:9" ht="27.75">
      <c r="A129" s="55" t="s">
        <v>10</v>
      </c>
      <c r="B129" s="28">
        <v>33</v>
      </c>
      <c r="C129" s="28">
        <v>42</v>
      </c>
      <c r="D129" s="6">
        <f t="shared" si="12"/>
        <v>75</v>
      </c>
      <c r="E129" s="2">
        <f t="shared" si="13"/>
        <v>0.44</v>
      </c>
      <c r="F129" s="2">
        <f t="shared" si="14"/>
        <v>0.56</v>
      </c>
      <c r="G129" s="1">
        <f t="shared" si="15"/>
        <v>0.00423872499152255</v>
      </c>
      <c r="I129" s="46"/>
    </row>
    <row r="130" spans="1:9" ht="27.75">
      <c r="A130" s="55" t="s">
        <v>21</v>
      </c>
      <c r="B130" s="28">
        <v>29</v>
      </c>
      <c r="C130" s="28">
        <v>26</v>
      </c>
      <c r="D130" s="6">
        <f t="shared" si="12"/>
        <v>55</v>
      </c>
      <c r="E130" s="2">
        <f t="shared" si="13"/>
        <v>0.5272727272727272</v>
      </c>
      <c r="F130" s="2">
        <f t="shared" si="14"/>
        <v>0.4727272727272727</v>
      </c>
      <c r="G130" s="1">
        <f t="shared" si="15"/>
        <v>0.0031083983271165366</v>
      </c>
      <c r="I130" s="46"/>
    </row>
    <row r="131" spans="1:9" ht="27.75">
      <c r="A131" s="55" t="s">
        <v>37</v>
      </c>
      <c r="B131" s="28">
        <v>66</v>
      </c>
      <c r="C131" s="28">
        <v>39</v>
      </c>
      <c r="D131" s="6">
        <f>B131+C131</f>
        <v>105</v>
      </c>
      <c r="E131" s="2">
        <f>B131/D131</f>
        <v>0.6285714285714286</v>
      </c>
      <c r="F131" s="2">
        <f>C131/D131</f>
        <v>0.37142857142857144</v>
      </c>
      <c r="G131" s="1">
        <f>D131/$D$141</f>
        <v>0.00593421498813157</v>
      </c>
      <c r="I131" s="46"/>
    </row>
    <row r="132" spans="1:9" ht="27.75">
      <c r="A132" s="18" t="s">
        <v>57</v>
      </c>
      <c r="B132" s="6">
        <v>282</v>
      </c>
      <c r="C132" s="6">
        <v>92</v>
      </c>
      <c r="D132" s="6">
        <f t="shared" si="12"/>
        <v>374</v>
      </c>
      <c r="E132" s="2">
        <f t="shared" si="13"/>
        <v>0.7540106951871658</v>
      </c>
      <c r="F132" s="2">
        <f t="shared" si="14"/>
        <v>0.24598930481283424</v>
      </c>
      <c r="G132" s="1">
        <f t="shared" si="15"/>
        <v>0.02113710862439245</v>
      </c>
      <c r="I132" s="46"/>
    </row>
    <row r="133" spans="1:9" ht="27.75">
      <c r="A133" s="18" t="s">
        <v>71</v>
      </c>
      <c r="B133" s="6">
        <v>183</v>
      </c>
      <c r="C133" s="6">
        <v>55</v>
      </c>
      <c r="D133" s="6">
        <f t="shared" si="12"/>
        <v>238</v>
      </c>
      <c r="E133" s="2">
        <f t="shared" si="13"/>
        <v>0.7689075630252101</v>
      </c>
      <c r="F133" s="2">
        <f t="shared" si="14"/>
        <v>0.23109243697478993</v>
      </c>
      <c r="G133" s="1">
        <f t="shared" si="15"/>
        <v>0.013450887306431559</v>
      </c>
      <c r="I133" s="46"/>
    </row>
    <row r="134" spans="1:9" ht="27.75">
      <c r="A134" s="18" t="s">
        <v>38</v>
      </c>
      <c r="B134" s="6">
        <v>60</v>
      </c>
      <c r="C134" s="6">
        <v>80</v>
      </c>
      <c r="D134" s="6">
        <f t="shared" si="12"/>
        <v>140</v>
      </c>
      <c r="E134" s="2">
        <f t="shared" si="13"/>
        <v>0.42857142857142855</v>
      </c>
      <c r="F134" s="2">
        <f t="shared" si="14"/>
        <v>0.5714285714285714</v>
      </c>
      <c r="G134" s="1">
        <f t="shared" si="15"/>
        <v>0.007912286650842093</v>
      </c>
      <c r="I134" s="46"/>
    </row>
    <row r="135" spans="1:7" ht="27.75">
      <c r="A135" s="18" t="s">
        <v>56</v>
      </c>
      <c r="B135" s="6">
        <v>108</v>
      </c>
      <c r="C135" s="6">
        <v>43</v>
      </c>
      <c r="D135" s="6">
        <f t="shared" si="12"/>
        <v>151</v>
      </c>
      <c r="E135" s="2">
        <f t="shared" si="13"/>
        <v>0.7152317880794702</v>
      </c>
      <c r="F135" s="2">
        <f t="shared" si="14"/>
        <v>0.2847682119205298</v>
      </c>
      <c r="G135" s="1">
        <f t="shared" si="15"/>
        <v>0.008533966316265401</v>
      </c>
    </row>
    <row r="136" spans="1:7" ht="27.75">
      <c r="A136" s="66" t="s">
        <v>137</v>
      </c>
      <c r="B136" s="66">
        <v>56</v>
      </c>
      <c r="C136" s="6">
        <v>78</v>
      </c>
      <c r="D136" s="6">
        <f t="shared" si="12"/>
        <v>134</v>
      </c>
      <c r="E136" s="2">
        <f>B136/D136</f>
        <v>0.417910447761194</v>
      </c>
      <c r="F136" s="2">
        <f>C136/D136</f>
        <v>0.582089552238806</v>
      </c>
      <c r="G136" s="1">
        <f>D136/$D$141</f>
        <v>0.00757318865152029</v>
      </c>
    </row>
    <row r="137" spans="1:7" ht="27.75">
      <c r="A137" s="18" t="s">
        <v>72</v>
      </c>
      <c r="B137" s="6">
        <v>76</v>
      </c>
      <c r="C137" s="6">
        <v>174</v>
      </c>
      <c r="D137" s="6">
        <f t="shared" si="12"/>
        <v>250</v>
      </c>
      <c r="E137" s="2">
        <f>B137/D137</f>
        <v>0.304</v>
      </c>
      <c r="F137" s="2">
        <f>C137/D137</f>
        <v>0.696</v>
      </c>
      <c r="G137" s="1">
        <f>D137/$D$141</f>
        <v>0.014129083305075167</v>
      </c>
    </row>
    <row r="138" spans="1:7" ht="27.75">
      <c r="A138" s="18" t="s">
        <v>108</v>
      </c>
      <c r="B138" s="6">
        <v>26</v>
      </c>
      <c r="C138" s="6">
        <v>5</v>
      </c>
      <c r="D138" s="6">
        <f t="shared" si="12"/>
        <v>31</v>
      </c>
      <c r="E138" s="2">
        <f t="shared" si="13"/>
        <v>0.8387096774193549</v>
      </c>
      <c r="F138" s="2">
        <f t="shared" si="14"/>
        <v>0.16129032258064516</v>
      </c>
      <c r="G138" s="1">
        <f t="shared" si="15"/>
        <v>0.0017520063298293207</v>
      </c>
    </row>
    <row r="139" spans="1:10" ht="27.75">
      <c r="A139" s="56" t="s">
        <v>39</v>
      </c>
      <c r="B139" s="51">
        <v>19</v>
      </c>
      <c r="C139" s="51">
        <v>32</v>
      </c>
      <c r="D139" s="6">
        <f t="shared" si="12"/>
        <v>51</v>
      </c>
      <c r="E139" s="2">
        <f>B139/D139</f>
        <v>0.37254901960784315</v>
      </c>
      <c r="F139" s="2">
        <f>C139/D139</f>
        <v>0.6274509803921569</v>
      </c>
      <c r="G139" s="1">
        <f t="shared" si="15"/>
        <v>0.002882332994235334</v>
      </c>
      <c r="J139" s="41"/>
    </row>
    <row r="140" spans="1:10" ht="27.75">
      <c r="A140" s="56" t="s">
        <v>40</v>
      </c>
      <c r="B140" s="18">
        <v>10</v>
      </c>
      <c r="C140" s="18">
        <v>6</v>
      </c>
      <c r="D140" s="6">
        <f t="shared" si="12"/>
        <v>16</v>
      </c>
      <c r="E140" s="2">
        <f>B140/D140</f>
        <v>0.625</v>
      </c>
      <c r="F140" s="2">
        <f>C140/D140</f>
        <v>0.375</v>
      </c>
      <c r="G140" s="1">
        <f t="shared" si="15"/>
        <v>0.0009042613315248107</v>
      </c>
      <c r="J140" s="41"/>
    </row>
    <row r="141" spans="1:10" ht="27.75">
      <c r="A141" s="22" t="s">
        <v>111</v>
      </c>
      <c r="B141" s="27">
        <f>SUM(B109:B140)</f>
        <v>9735</v>
      </c>
      <c r="C141" s="27">
        <f>SUM(C109:C140)</f>
        <v>7959</v>
      </c>
      <c r="D141" s="27">
        <f>B141+C141</f>
        <v>17694</v>
      </c>
      <c r="E141" s="1">
        <f>B141/D141</f>
        <v>0.550186503899627</v>
      </c>
      <c r="F141" s="1">
        <f>C141/D141</f>
        <v>0.449813496100373</v>
      </c>
      <c r="G141" s="20">
        <f>SUM(G109:G140)</f>
        <v>0.9999999999999999</v>
      </c>
      <c r="J141" s="41"/>
    </row>
    <row r="142" ht="14.25">
      <c r="J142" s="41"/>
    </row>
    <row r="143" spans="1:10" ht="30">
      <c r="A143" s="103" t="s">
        <v>78</v>
      </c>
      <c r="B143" s="103"/>
      <c r="C143" s="103"/>
      <c r="D143" s="103"/>
      <c r="E143" s="103"/>
      <c r="F143" s="103"/>
      <c r="G143" s="103"/>
      <c r="J143" s="41"/>
    </row>
    <row r="144" spans="1:10" ht="111" customHeight="1">
      <c r="A144" s="22" t="s">
        <v>0</v>
      </c>
      <c r="B144" s="4" t="s">
        <v>1</v>
      </c>
      <c r="C144" s="4" t="s">
        <v>2</v>
      </c>
      <c r="D144" s="4" t="s">
        <v>3</v>
      </c>
      <c r="E144" s="4" t="s">
        <v>58</v>
      </c>
      <c r="F144" s="4" t="s">
        <v>59</v>
      </c>
      <c r="G144" s="4" t="s">
        <v>79</v>
      </c>
      <c r="J144" s="41"/>
    </row>
    <row r="145" spans="1:10" ht="27.75">
      <c r="A145" s="6" t="s">
        <v>4</v>
      </c>
      <c r="B145" s="6">
        <v>31</v>
      </c>
      <c r="C145" s="6">
        <v>15</v>
      </c>
      <c r="D145" s="6">
        <f>B145+C145</f>
        <v>46</v>
      </c>
      <c r="E145" s="2">
        <f aca="true" t="shared" si="16" ref="E145:E168">B145/D145</f>
        <v>0.6739130434782609</v>
      </c>
      <c r="F145" s="2">
        <f aca="true" t="shared" si="17" ref="F145:F169">C145/D145</f>
        <v>0.32608695652173914</v>
      </c>
      <c r="G145" s="1">
        <f aca="true" t="shared" si="18" ref="G145:G169">D145/$D$170</f>
        <v>0.02904040404040404</v>
      </c>
      <c r="J145" s="41"/>
    </row>
    <row r="146" spans="1:10" ht="27.75">
      <c r="A146" s="6" t="s">
        <v>47</v>
      </c>
      <c r="B146" s="6">
        <v>82</v>
      </c>
      <c r="C146" s="6">
        <v>26</v>
      </c>
      <c r="D146" s="6">
        <f aca="true" t="shared" si="19" ref="D146:D168">B146+C146</f>
        <v>108</v>
      </c>
      <c r="E146" s="2">
        <f t="shared" si="16"/>
        <v>0.7592592592592593</v>
      </c>
      <c r="F146" s="2">
        <f t="shared" si="17"/>
        <v>0.24074074074074073</v>
      </c>
      <c r="G146" s="1">
        <f t="shared" si="18"/>
        <v>0.06818181818181818</v>
      </c>
      <c r="J146" s="41"/>
    </row>
    <row r="147" spans="1:10" ht="27.75">
      <c r="A147" s="6" t="s">
        <v>5</v>
      </c>
      <c r="B147" s="6">
        <v>10</v>
      </c>
      <c r="C147" s="6">
        <v>6</v>
      </c>
      <c r="D147" s="6">
        <f t="shared" si="19"/>
        <v>16</v>
      </c>
      <c r="E147" s="2">
        <f t="shared" si="16"/>
        <v>0.625</v>
      </c>
      <c r="F147" s="2">
        <f t="shared" si="17"/>
        <v>0.375</v>
      </c>
      <c r="G147" s="1">
        <f t="shared" si="18"/>
        <v>0.010101010101010102</v>
      </c>
      <c r="J147" s="41"/>
    </row>
    <row r="148" spans="1:10" ht="27.75">
      <c r="A148" s="6" t="s">
        <v>74</v>
      </c>
      <c r="B148" s="6">
        <v>50</v>
      </c>
      <c r="C148" s="6">
        <v>34</v>
      </c>
      <c r="D148" s="6">
        <f t="shared" si="19"/>
        <v>84</v>
      </c>
      <c r="E148" s="2">
        <f t="shared" si="16"/>
        <v>0.5952380952380952</v>
      </c>
      <c r="F148" s="2">
        <f t="shared" si="17"/>
        <v>0.40476190476190477</v>
      </c>
      <c r="G148" s="1">
        <f t="shared" si="18"/>
        <v>0.05303030303030303</v>
      </c>
      <c r="J148" s="41"/>
    </row>
    <row r="149" spans="1:10" ht="27.75">
      <c r="A149" s="52" t="s">
        <v>6</v>
      </c>
      <c r="B149" s="6">
        <v>11</v>
      </c>
      <c r="C149" s="6">
        <v>33</v>
      </c>
      <c r="D149" s="6">
        <f t="shared" si="19"/>
        <v>44</v>
      </c>
      <c r="E149" s="2">
        <f t="shared" si="16"/>
        <v>0.25</v>
      </c>
      <c r="F149" s="2">
        <f t="shared" si="17"/>
        <v>0.75</v>
      </c>
      <c r="G149" s="1">
        <f t="shared" si="18"/>
        <v>0.027777777777777776</v>
      </c>
      <c r="J149" s="41"/>
    </row>
    <row r="150" spans="1:10" ht="27.75">
      <c r="A150" s="52" t="s">
        <v>105</v>
      </c>
      <c r="B150" s="6">
        <v>86</v>
      </c>
      <c r="C150" s="6">
        <v>53</v>
      </c>
      <c r="D150" s="6">
        <f t="shared" si="19"/>
        <v>139</v>
      </c>
      <c r="E150" s="2">
        <f t="shared" si="16"/>
        <v>0.6187050359712231</v>
      </c>
      <c r="F150" s="2">
        <f t="shared" si="17"/>
        <v>0.381294964028777</v>
      </c>
      <c r="G150" s="1">
        <f t="shared" si="18"/>
        <v>0.08775252525252525</v>
      </c>
      <c r="J150" s="41"/>
    </row>
    <row r="151" spans="1:10" ht="27.75">
      <c r="A151" s="53" t="s">
        <v>19</v>
      </c>
      <c r="B151" s="6">
        <v>14</v>
      </c>
      <c r="C151" s="6">
        <v>2</v>
      </c>
      <c r="D151" s="6">
        <f t="shared" si="19"/>
        <v>16</v>
      </c>
      <c r="E151" s="2">
        <f t="shared" si="16"/>
        <v>0.875</v>
      </c>
      <c r="F151" s="2">
        <f t="shared" si="17"/>
        <v>0.125</v>
      </c>
      <c r="G151" s="1">
        <f t="shared" si="18"/>
        <v>0.010101010101010102</v>
      </c>
      <c r="J151" s="41"/>
    </row>
    <row r="152" spans="1:10" ht="27.75">
      <c r="A152" s="53" t="s">
        <v>41</v>
      </c>
      <c r="B152" s="6">
        <v>4</v>
      </c>
      <c r="C152" s="6">
        <v>2</v>
      </c>
      <c r="D152" s="6">
        <f>B152+C152</f>
        <v>6</v>
      </c>
      <c r="E152" s="2">
        <f>B152/D152</f>
        <v>0.6666666666666666</v>
      </c>
      <c r="F152" s="2">
        <f>C152/D152</f>
        <v>0.3333333333333333</v>
      </c>
      <c r="G152" s="1">
        <f t="shared" si="18"/>
        <v>0.003787878787878788</v>
      </c>
      <c r="J152" s="41"/>
    </row>
    <row r="153" spans="1:10" ht="27.75">
      <c r="A153" s="52" t="s">
        <v>52</v>
      </c>
      <c r="B153" s="6">
        <v>119</v>
      </c>
      <c r="C153" s="6">
        <v>88</v>
      </c>
      <c r="D153" s="6">
        <f t="shared" si="19"/>
        <v>207</v>
      </c>
      <c r="E153" s="2">
        <f t="shared" si="16"/>
        <v>0.5748792270531401</v>
      </c>
      <c r="F153" s="2">
        <f t="shared" si="17"/>
        <v>0.4251207729468599</v>
      </c>
      <c r="G153" s="1">
        <f t="shared" si="18"/>
        <v>0.13068181818181818</v>
      </c>
      <c r="J153" s="46"/>
    </row>
    <row r="154" spans="1:10" ht="27.75">
      <c r="A154" s="62" t="s">
        <v>130</v>
      </c>
      <c r="B154" s="6">
        <v>6</v>
      </c>
      <c r="C154" s="6">
        <v>13</v>
      </c>
      <c r="D154" s="6">
        <f>B154+C154</f>
        <v>19</v>
      </c>
      <c r="E154" s="2">
        <f>B154/D154</f>
        <v>0.3157894736842105</v>
      </c>
      <c r="F154" s="2">
        <f>C154/D154</f>
        <v>0.6842105263157895</v>
      </c>
      <c r="G154" s="1">
        <f t="shared" si="18"/>
        <v>0.011994949494949494</v>
      </c>
      <c r="J154" s="46"/>
    </row>
    <row r="155" spans="1:10" ht="27.75">
      <c r="A155" s="6" t="s">
        <v>8</v>
      </c>
      <c r="B155" s="6">
        <v>30</v>
      </c>
      <c r="C155" s="6">
        <v>3</v>
      </c>
      <c r="D155" s="6">
        <f t="shared" si="19"/>
        <v>33</v>
      </c>
      <c r="E155" s="2">
        <f t="shared" si="16"/>
        <v>0.9090909090909091</v>
      </c>
      <c r="F155" s="2">
        <f t="shared" si="17"/>
        <v>0.09090909090909091</v>
      </c>
      <c r="G155" s="1">
        <f t="shared" si="18"/>
        <v>0.020833333333333332</v>
      </c>
      <c r="J155" s="41"/>
    </row>
    <row r="156" spans="1:10" ht="27.75">
      <c r="A156" s="52" t="s">
        <v>107</v>
      </c>
      <c r="B156" s="6">
        <v>63</v>
      </c>
      <c r="C156" s="6">
        <v>59</v>
      </c>
      <c r="D156" s="6">
        <f t="shared" si="19"/>
        <v>122</v>
      </c>
      <c r="E156" s="2">
        <f t="shared" si="16"/>
        <v>0.5163934426229508</v>
      </c>
      <c r="F156" s="2">
        <f t="shared" si="17"/>
        <v>0.48360655737704916</v>
      </c>
      <c r="G156" s="1">
        <f t="shared" si="18"/>
        <v>0.07702020202020202</v>
      </c>
      <c r="J156" s="41"/>
    </row>
    <row r="157" spans="1:10" ht="27.75">
      <c r="A157" s="52" t="s">
        <v>7</v>
      </c>
      <c r="B157" s="6">
        <v>85</v>
      </c>
      <c r="C157" s="6">
        <v>48</v>
      </c>
      <c r="D157" s="6">
        <f t="shared" si="19"/>
        <v>133</v>
      </c>
      <c r="E157" s="2">
        <f t="shared" si="16"/>
        <v>0.6390977443609023</v>
      </c>
      <c r="F157" s="2">
        <f t="shared" si="17"/>
        <v>0.3609022556390977</v>
      </c>
      <c r="G157" s="1">
        <f t="shared" si="18"/>
        <v>0.08396464646464646</v>
      </c>
      <c r="J157" s="41"/>
    </row>
    <row r="158" spans="1:10" ht="27.75">
      <c r="A158" s="52" t="s">
        <v>106</v>
      </c>
      <c r="B158" s="6">
        <v>152</v>
      </c>
      <c r="C158" s="6">
        <v>144</v>
      </c>
      <c r="D158" s="6">
        <f t="shared" si="19"/>
        <v>296</v>
      </c>
      <c r="E158" s="2">
        <f t="shared" si="16"/>
        <v>0.5135135135135135</v>
      </c>
      <c r="F158" s="2">
        <f t="shared" si="17"/>
        <v>0.4864864864864865</v>
      </c>
      <c r="G158" s="1">
        <f t="shared" si="18"/>
        <v>0.18686868686868688</v>
      </c>
      <c r="J158" s="41"/>
    </row>
    <row r="159" spans="1:10" ht="27.75">
      <c r="A159" s="52" t="s">
        <v>77</v>
      </c>
      <c r="B159" s="6">
        <v>44</v>
      </c>
      <c r="C159" s="6">
        <v>92</v>
      </c>
      <c r="D159" s="6">
        <f t="shared" si="19"/>
        <v>136</v>
      </c>
      <c r="E159" s="2">
        <f t="shared" si="16"/>
        <v>0.3235294117647059</v>
      </c>
      <c r="F159" s="2">
        <f t="shared" si="17"/>
        <v>0.6764705882352942</v>
      </c>
      <c r="G159" s="1">
        <f t="shared" si="18"/>
        <v>0.08585858585858586</v>
      </c>
      <c r="J159" s="41"/>
    </row>
    <row r="160" spans="1:10" ht="27.75">
      <c r="A160" s="52" t="s">
        <v>11</v>
      </c>
      <c r="B160" s="6">
        <v>39</v>
      </c>
      <c r="C160" s="6">
        <v>23</v>
      </c>
      <c r="D160" s="6">
        <f t="shared" si="19"/>
        <v>62</v>
      </c>
      <c r="E160" s="2">
        <f t="shared" si="16"/>
        <v>0.6290322580645161</v>
      </c>
      <c r="F160" s="2">
        <f t="shared" si="17"/>
        <v>0.3709677419354839</v>
      </c>
      <c r="G160" s="1">
        <f t="shared" si="18"/>
        <v>0.039141414141414144</v>
      </c>
      <c r="J160" s="41"/>
    </row>
    <row r="161" spans="1:10" ht="27.75">
      <c r="A161" s="52" t="s">
        <v>13</v>
      </c>
      <c r="B161" s="6">
        <v>34</v>
      </c>
      <c r="C161" s="6">
        <v>16</v>
      </c>
      <c r="D161" s="6">
        <f t="shared" si="19"/>
        <v>50</v>
      </c>
      <c r="E161" s="2">
        <f t="shared" si="16"/>
        <v>0.68</v>
      </c>
      <c r="F161" s="2">
        <f t="shared" si="17"/>
        <v>0.32</v>
      </c>
      <c r="G161" s="1">
        <f t="shared" si="18"/>
        <v>0.03156565656565657</v>
      </c>
      <c r="J161" s="41"/>
    </row>
    <row r="162" spans="1:10" ht="27.75">
      <c r="A162" s="52" t="s">
        <v>28</v>
      </c>
      <c r="B162" s="6">
        <v>25</v>
      </c>
      <c r="C162" s="6">
        <v>3</v>
      </c>
      <c r="D162" s="6">
        <f t="shared" si="19"/>
        <v>28</v>
      </c>
      <c r="E162" s="2">
        <f t="shared" si="16"/>
        <v>0.8928571428571429</v>
      </c>
      <c r="F162" s="2">
        <f t="shared" si="17"/>
        <v>0.10714285714285714</v>
      </c>
      <c r="G162" s="1">
        <f t="shared" si="18"/>
        <v>0.017676767676767676</v>
      </c>
      <c r="J162" s="41"/>
    </row>
    <row r="163" spans="1:10" ht="27.75">
      <c r="A163" s="73" t="s">
        <v>10</v>
      </c>
      <c r="B163" s="6">
        <v>0</v>
      </c>
      <c r="C163" s="6">
        <v>2</v>
      </c>
      <c r="D163" s="6">
        <f>B163+C163</f>
        <v>2</v>
      </c>
      <c r="E163" s="2">
        <f>B163/D163</f>
        <v>0</v>
      </c>
      <c r="F163" s="2">
        <f>C163/D163</f>
        <v>1</v>
      </c>
      <c r="G163" s="1">
        <f t="shared" si="18"/>
        <v>0.0012626262626262627</v>
      </c>
      <c r="J163" s="41"/>
    </row>
    <row r="164" spans="1:10" ht="27.75">
      <c r="A164" s="52" t="s">
        <v>14</v>
      </c>
      <c r="B164" s="6">
        <v>2</v>
      </c>
      <c r="C164" s="6">
        <v>5</v>
      </c>
      <c r="D164" s="6">
        <f>B164+C164</f>
        <v>7</v>
      </c>
      <c r="E164" s="2">
        <f>B164/D164</f>
        <v>0.2857142857142857</v>
      </c>
      <c r="F164" s="2">
        <f>C164/D164</f>
        <v>0.7142857142857143</v>
      </c>
      <c r="G164" s="1">
        <f t="shared" si="18"/>
        <v>0.004419191919191919</v>
      </c>
      <c r="J164" s="41"/>
    </row>
    <row r="165" spans="1:10" ht="27.75">
      <c r="A165" s="54" t="s">
        <v>40</v>
      </c>
      <c r="B165" s="6">
        <v>0</v>
      </c>
      <c r="C165" s="6">
        <v>2</v>
      </c>
      <c r="D165" s="6">
        <f t="shared" si="19"/>
        <v>2</v>
      </c>
      <c r="E165" s="2">
        <f t="shared" si="16"/>
        <v>0</v>
      </c>
      <c r="F165" s="2">
        <f t="shared" si="17"/>
        <v>1</v>
      </c>
      <c r="G165" s="1">
        <f t="shared" si="18"/>
        <v>0.0012626262626262627</v>
      </c>
      <c r="J165" s="41"/>
    </row>
    <row r="166" spans="1:10" ht="27.75">
      <c r="A166" s="54" t="s">
        <v>56</v>
      </c>
      <c r="B166" s="6">
        <v>3</v>
      </c>
      <c r="C166" s="6">
        <v>5</v>
      </c>
      <c r="D166" s="6">
        <f t="shared" si="19"/>
        <v>8</v>
      </c>
      <c r="E166" s="2">
        <f t="shared" si="16"/>
        <v>0.375</v>
      </c>
      <c r="F166" s="2">
        <f t="shared" si="17"/>
        <v>0.625</v>
      </c>
      <c r="G166" s="1">
        <f t="shared" si="18"/>
        <v>0.005050505050505051</v>
      </c>
      <c r="J166" s="41"/>
    </row>
    <row r="167" spans="1:10" ht="27.75">
      <c r="A167" s="54" t="s">
        <v>126</v>
      </c>
      <c r="B167" s="6">
        <v>3</v>
      </c>
      <c r="C167" s="6">
        <v>4</v>
      </c>
      <c r="D167" s="6">
        <f t="shared" si="19"/>
        <v>7</v>
      </c>
      <c r="E167" s="2">
        <f t="shared" si="16"/>
        <v>0.42857142857142855</v>
      </c>
      <c r="F167" s="2">
        <f t="shared" si="17"/>
        <v>0.5714285714285714</v>
      </c>
      <c r="G167" s="1">
        <f t="shared" si="18"/>
        <v>0.004419191919191919</v>
      </c>
      <c r="J167" s="41"/>
    </row>
    <row r="168" spans="1:10" ht="27.75">
      <c r="A168" s="54" t="s">
        <v>71</v>
      </c>
      <c r="B168" s="6">
        <v>5</v>
      </c>
      <c r="C168" s="6">
        <v>3</v>
      </c>
      <c r="D168" s="6">
        <f t="shared" si="19"/>
        <v>8</v>
      </c>
      <c r="E168" s="2">
        <f t="shared" si="16"/>
        <v>0.625</v>
      </c>
      <c r="F168" s="2">
        <f t="shared" si="17"/>
        <v>0.375</v>
      </c>
      <c r="G168" s="1">
        <f t="shared" si="18"/>
        <v>0.005050505050505051</v>
      </c>
      <c r="J168" s="41"/>
    </row>
    <row r="169" spans="1:10" ht="27.75">
      <c r="A169" s="54" t="s">
        <v>39</v>
      </c>
      <c r="B169" s="6">
        <v>2</v>
      </c>
      <c r="C169" s="6">
        <v>3</v>
      </c>
      <c r="D169" s="6">
        <f>B169+C169</f>
        <v>5</v>
      </c>
      <c r="E169" s="2">
        <f>B169/D169</f>
        <v>0.4</v>
      </c>
      <c r="F169" s="2">
        <f t="shared" si="17"/>
        <v>0.6</v>
      </c>
      <c r="G169" s="1">
        <f t="shared" si="18"/>
        <v>0.0031565656565656565</v>
      </c>
      <c r="J169" s="41"/>
    </row>
    <row r="170" spans="1:10" ht="27.75">
      <c r="A170" s="1" t="s">
        <v>125</v>
      </c>
      <c r="B170" s="27">
        <f>SUM(B145:B169)</f>
        <v>900</v>
      </c>
      <c r="C170" s="27">
        <f>SUM(C145:C169)</f>
        <v>684</v>
      </c>
      <c r="D170" s="33">
        <f>B170+C170</f>
        <v>1584</v>
      </c>
      <c r="E170" s="1">
        <f>B170/D170</f>
        <v>0.5681818181818182</v>
      </c>
      <c r="F170" s="1">
        <f>C170/D170</f>
        <v>0.4318181818181818</v>
      </c>
      <c r="G170" s="20">
        <f>SUM(G145:G169)</f>
        <v>1</v>
      </c>
      <c r="J170" s="41"/>
    </row>
    <row r="171" spans="1:14" ht="30">
      <c r="A171" s="103" t="s">
        <v>141</v>
      </c>
      <c r="B171" s="103"/>
      <c r="C171" s="103"/>
      <c r="D171" s="103"/>
      <c r="E171" s="103"/>
      <c r="F171" s="103"/>
      <c r="G171" s="103"/>
      <c r="I171" s="63"/>
      <c r="J171" s="64"/>
      <c r="K171" s="64"/>
      <c r="L171" s="64"/>
      <c r="M171" s="64"/>
      <c r="N171" s="64"/>
    </row>
    <row r="172" spans="1:14" ht="96" customHeight="1">
      <c r="A172" s="22" t="s">
        <v>18</v>
      </c>
      <c r="B172" s="4" t="s">
        <v>1</v>
      </c>
      <c r="C172" s="4" t="s">
        <v>2</v>
      </c>
      <c r="D172" s="4" t="s">
        <v>3</v>
      </c>
      <c r="E172" s="4" t="s">
        <v>58</v>
      </c>
      <c r="F172" s="4" t="s">
        <v>59</v>
      </c>
      <c r="G172" s="4" t="s">
        <v>142</v>
      </c>
      <c r="I172" s="63"/>
      <c r="J172" s="64"/>
      <c r="K172" s="64"/>
      <c r="L172" s="64"/>
      <c r="M172" s="64"/>
      <c r="N172" s="64"/>
    </row>
    <row r="173" spans="1:14" ht="27.75">
      <c r="A173" s="18" t="s">
        <v>143</v>
      </c>
      <c r="B173" s="6"/>
      <c r="C173" s="6"/>
      <c r="D173" s="26">
        <f>B173+C173</f>
        <v>0</v>
      </c>
      <c r="E173" s="2" t="e">
        <f>B173/D173</f>
        <v>#DIV/0!</v>
      </c>
      <c r="F173" s="2" t="e">
        <f>C173/D173</f>
        <v>#DIV/0!</v>
      </c>
      <c r="G173" s="1" t="e">
        <f>D173/$D$176</f>
        <v>#DIV/0!</v>
      </c>
      <c r="I173" s="63"/>
      <c r="J173" s="64"/>
      <c r="K173" s="64"/>
      <c r="L173" s="64"/>
      <c r="M173" s="64"/>
      <c r="N173" s="64"/>
    </row>
    <row r="174" spans="1:14" ht="27.75">
      <c r="A174" s="18" t="s">
        <v>144</v>
      </c>
      <c r="B174" s="6"/>
      <c r="C174" s="6"/>
      <c r="D174" s="26">
        <f>B174+C174</f>
        <v>0</v>
      </c>
      <c r="E174" s="2" t="e">
        <f>B174/D174</f>
        <v>#DIV/0!</v>
      </c>
      <c r="F174" s="2" t="e">
        <f>C174/D174</f>
        <v>#DIV/0!</v>
      </c>
      <c r="G174" s="1" t="e">
        <f>D174/$D$176</f>
        <v>#DIV/0!</v>
      </c>
      <c r="I174" s="63"/>
      <c r="J174" s="64"/>
      <c r="K174" s="64"/>
      <c r="L174" s="64"/>
      <c r="M174" s="64"/>
      <c r="N174" s="64"/>
    </row>
    <row r="175" spans="1:14" ht="27.75">
      <c r="A175" s="18" t="s">
        <v>145</v>
      </c>
      <c r="B175" s="6"/>
      <c r="C175" s="6"/>
      <c r="D175" s="26">
        <f>B175+C175</f>
        <v>0</v>
      </c>
      <c r="E175" s="2" t="e">
        <f>B175/D175</f>
        <v>#DIV/0!</v>
      </c>
      <c r="F175" s="2" t="e">
        <f>C175/D175</f>
        <v>#DIV/0!</v>
      </c>
      <c r="G175" s="1" t="e">
        <f>D175/$D$176</f>
        <v>#DIV/0!</v>
      </c>
      <c r="I175" s="63"/>
      <c r="J175" s="64"/>
      <c r="K175" s="64"/>
      <c r="L175" s="64"/>
      <c r="M175" s="64"/>
      <c r="N175" s="64"/>
    </row>
    <row r="176" spans="1:14" ht="27.75">
      <c r="A176" s="22" t="s">
        <v>146</v>
      </c>
      <c r="B176" s="4">
        <f>SUM(B173:B175)</f>
        <v>0</v>
      </c>
      <c r="C176" s="4">
        <f>SUM(C173:C175)</f>
        <v>0</v>
      </c>
      <c r="D176" s="27">
        <f>SUM(D173:D175)</f>
        <v>0</v>
      </c>
      <c r="E176" s="1" t="e">
        <f>B176/D176</f>
        <v>#DIV/0!</v>
      </c>
      <c r="F176" s="1" t="e">
        <f>C176/D176</f>
        <v>#DIV/0!</v>
      </c>
      <c r="G176" s="1" t="e">
        <f>D176/$D$176</f>
        <v>#DIV/0!</v>
      </c>
      <c r="I176" s="63"/>
      <c r="J176" s="64"/>
      <c r="K176" s="64"/>
      <c r="L176" s="64"/>
      <c r="M176" s="64"/>
      <c r="N176" s="64"/>
    </row>
    <row r="177" spans="1:14" ht="30">
      <c r="A177" s="103" t="s">
        <v>147</v>
      </c>
      <c r="B177" s="103"/>
      <c r="C177" s="103"/>
      <c r="D177" s="103"/>
      <c r="E177" s="103"/>
      <c r="F177" s="103"/>
      <c r="G177" s="103"/>
      <c r="I177" s="63"/>
      <c r="J177" s="64"/>
      <c r="K177" s="64"/>
      <c r="L177" s="64"/>
      <c r="M177" s="64"/>
      <c r="N177" s="64"/>
    </row>
    <row r="178" spans="1:14" ht="100.5" customHeight="1">
      <c r="A178" s="22" t="s">
        <v>0</v>
      </c>
      <c r="B178" s="4" t="s">
        <v>1</v>
      </c>
      <c r="C178" s="4" t="s">
        <v>2</v>
      </c>
      <c r="D178" s="4" t="s">
        <v>3</v>
      </c>
      <c r="E178" s="4" t="s">
        <v>58</v>
      </c>
      <c r="F178" s="4" t="s">
        <v>59</v>
      </c>
      <c r="G178" s="4" t="s">
        <v>148</v>
      </c>
      <c r="I178" s="63"/>
      <c r="J178" s="64"/>
      <c r="K178" s="64"/>
      <c r="L178" s="64"/>
      <c r="M178" s="64"/>
      <c r="N178" s="64"/>
    </row>
    <row r="179" spans="1:14" ht="27.75">
      <c r="A179" s="67" t="s">
        <v>105</v>
      </c>
      <c r="B179" s="66"/>
      <c r="C179" s="66"/>
      <c r="D179" s="6">
        <f>B179+C179</f>
        <v>0</v>
      </c>
      <c r="E179" s="2" t="e">
        <f>B179/D179</f>
        <v>#DIV/0!</v>
      </c>
      <c r="F179" s="2" t="e">
        <f>C179/D179</f>
        <v>#DIV/0!</v>
      </c>
      <c r="G179" s="1" t="e">
        <f>D179/$D$186</f>
        <v>#DIV/0!</v>
      </c>
      <c r="I179" s="63"/>
      <c r="J179" s="64"/>
      <c r="K179" s="64"/>
      <c r="L179" s="64"/>
      <c r="M179" s="64"/>
      <c r="N179" s="64"/>
    </row>
    <row r="180" spans="1:14" ht="27.75">
      <c r="A180" s="67" t="s">
        <v>16</v>
      </c>
      <c r="B180" s="66"/>
      <c r="C180" s="66"/>
      <c r="D180" s="6">
        <f>B180+C180</f>
        <v>0</v>
      </c>
      <c r="E180" s="2" t="e">
        <f>B180/D180</f>
        <v>#DIV/0!</v>
      </c>
      <c r="F180" s="2" t="e">
        <f>C180/D180</f>
        <v>#DIV/0!</v>
      </c>
      <c r="G180" s="1" t="e">
        <f aca="true" t="shared" si="20" ref="G180:G186">D180/$D$186</f>
        <v>#DIV/0!</v>
      </c>
      <c r="I180" s="63"/>
      <c r="J180" s="64"/>
      <c r="K180" s="64"/>
      <c r="L180" s="64"/>
      <c r="M180" s="64"/>
      <c r="N180" s="64"/>
    </row>
    <row r="181" spans="1:14" ht="27.75">
      <c r="A181" s="29" t="s">
        <v>20</v>
      </c>
      <c r="B181" s="6"/>
      <c r="C181" s="6"/>
      <c r="D181" s="6">
        <f>B181+C181</f>
        <v>0</v>
      </c>
      <c r="E181" s="2" t="e">
        <f>B181/D181</f>
        <v>#DIV/0!</v>
      </c>
      <c r="F181" s="2" t="e">
        <f>C181/D181</f>
        <v>#DIV/0!</v>
      </c>
      <c r="G181" s="1" t="e">
        <f t="shared" si="20"/>
        <v>#DIV/0!</v>
      </c>
      <c r="I181" s="63"/>
      <c r="J181" s="64"/>
      <c r="K181" s="64"/>
      <c r="L181" s="64"/>
      <c r="M181" s="64"/>
      <c r="N181" s="64"/>
    </row>
    <row r="182" spans="1:14" ht="27.75">
      <c r="A182" s="29" t="s">
        <v>12</v>
      </c>
      <c r="B182" s="6"/>
      <c r="C182" s="6"/>
      <c r="D182" s="6">
        <f>B182+C182</f>
        <v>0</v>
      </c>
      <c r="E182" s="2" t="e">
        <f>B182/D182</f>
        <v>#DIV/0!</v>
      </c>
      <c r="F182" s="2" t="e">
        <f>C182/D182</f>
        <v>#DIV/0!</v>
      </c>
      <c r="G182" s="1" t="e">
        <f t="shared" si="20"/>
        <v>#DIV/0!</v>
      </c>
      <c r="I182" s="63"/>
      <c r="J182" s="64"/>
      <c r="K182" s="64"/>
      <c r="L182" s="64"/>
      <c r="M182" s="64"/>
      <c r="N182" s="64"/>
    </row>
    <row r="183" spans="1:14" ht="27.75">
      <c r="A183" s="30" t="s">
        <v>17</v>
      </c>
      <c r="B183" s="6"/>
      <c r="C183" s="6"/>
      <c r="D183" s="6">
        <f>B183+C183</f>
        <v>0</v>
      </c>
      <c r="E183" s="2" t="e">
        <f>B183/D183</f>
        <v>#DIV/0!</v>
      </c>
      <c r="F183" s="2" t="e">
        <f>C183/D183</f>
        <v>#DIV/0!</v>
      </c>
      <c r="G183" s="1" t="e">
        <f t="shared" si="20"/>
        <v>#DIV/0!</v>
      </c>
      <c r="I183" s="63"/>
      <c r="J183" s="64"/>
      <c r="K183" s="64"/>
      <c r="L183" s="64"/>
      <c r="M183" s="64"/>
      <c r="N183" s="64"/>
    </row>
    <row r="184" spans="1:14" ht="27.75">
      <c r="A184" s="82" t="s">
        <v>57</v>
      </c>
      <c r="B184" s="18"/>
      <c r="C184" s="18"/>
      <c r="D184" s="6">
        <f>B184+C184</f>
        <v>0</v>
      </c>
      <c r="E184" s="2" t="e">
        <f>B184/D184</f>
        <v>#DIV/0!</v>
      </c>
      <c r="F184" s="2" t="e">
        <f>C184/D184</f>
        <v>#DIV/0!</v>
      </c>
      <c r="G184" s="1" t="e">
        <f t="shared" si="20"/>
        <v>#DIV/0!</v>
      </c>
      <c r="I184" s="63"/>
      <c r="J184" s="64"/>
      <c r="K184" s="64"/>
      <c r="L184" s="64"/>
      <c r="M184" s="64"/>
      <c r="N184" s="64"/>
    </row>
    <row r="185" spans="1:14" ht="27.75">
      <c r="A185" s="30" t="s">
        <v>109</v>
      </c>
      <c r="B185" s="6"/>
      <c r="C185" s="6"/>
      <c r="D185" s="6">
        <f>B185+C185</f>
        <v>0</v>
      </c>
      <c r="E185" s="2" t="e">
        <f>B185/D185</f>
        <v>#DIV/0!</v>
      </c>
      <c r="F185" s="2" t="e">
        <f>C185/D185</f>
        <v>#DIV/0!</v>
      </c>
      <c r="G185" s="1" t="e">
        <f t="shared" si="20"/>
        <v>#DIV/0!</v>
      </c>
      <c r="I185" s="63"/>
      <c r="J185" s="64"/>
      <c r="K185" s="64"/>
      <c r="L185" s="64"/>
      <c r="M185" s="64"/>
      <c r="N185" s="64"/>
    </row>
    <row r="186" spans="1:14" ht="27.75">
      <c r="A186" s="22" t="s">
        <v>110</v>
      </c>
      <c r="B186" s="27">
        <f>SUM(B179:B185)</f>
        <v>0</v>
      </c>
      <c r="C186" s="27">
        <f>SUM(C179:C185)</f>
        <v>0</v>
      </c>
      <c r="D186" s="27">
        <f>SUM(D179:D185)</f>
        <v>0</v>
      </c>
      <c r="E186" s="1" t="e">
        <f>B186/D186</f>
        <v>#DIV/0!</v>
      </c>
      <c r="F186" s="1" t="e">
        <f>C186/D186</f>
        <v>#DIV/0!</v>
      </c>
      <c r="G186" s="1" t="e">
        <f t="shared" si="20"/>
        <v>#DIV/0!</v>
      </c>
      <c r="I186" s="64"/>
      <c r="J186" s="64"/>
      <c r="K186" s="64"/>
      <c r="L186" s="64"/>
      <c r="M186" s="64"/>
      <c r="N186" s="64"/>
    </row>
    <row r="187" spans="1:14" ht="61.5" customHeight="1">
      <c r="A187" s="103" t="s">
        <v>149</v>
      </c>
      <c r="B187" s="103"/>
      <c r="C187" s="103"/>
      <c r="D187" s="103"/>
      <c r="E187" s="103"/>
      <c r="F187" s="103"/>
      <c r="G187" s="103"/>
      <c r="I187" s="65"/>
      <c r="J187" s="63"/>
      <c r="K187" s="63"/>
      <c r="L187" s="64"/>
      <c r="M187" s="64"/>
      <c r="N187" s="64"/>
    </row>
    <row r="188" spans="1:14" ht="87.75" customHeight="1">
      <c r="A188" s="22" t="s">
        <v>0</v>
      </c>
      <c r="B188" s="4" t="s">
        <v>1</v>
      </c>
      <c r="C188" s="4" t="s">
        <v>2</v>
      </c>
      <c r="D188" s="4" t="s">
        <v>3</v>
      </c>
      <c r="E188" s="4" t="s">
        <v>58</v>
      </c>
      <c r="F188" s="4" t="s">
        <v>59</v>
      </c>
      <c r="G188" s="4" t="s">
        <v>150</v>
      </c>
      <c r="I188" s="65"/>
      <c r="J188" s="64"/>
      <c r="K188" s="64"/>
      <c r="L188" s="64"/>
      <c r="M188" s="64"/>
      <c r="N188" s="64"/>
    </row>
    <row r="189" spans="1:14" ht="27.75">
      <c r="A189" s="7" t="s">
        <v>4</v>
      </c>
      <c r="B189" s="6"/>
      <c r="C189" s="6"/>
      <c r="D189" s="6">
        <f>B189+C189</f>
        <v>0</v>
      </c>
      <c r="E189" s="2" t="e">
        <f>B189/D189</f>
        <v>#DIV/0!</v>
      </c>
      <c r="F189" s="2" t="e">
        <f>C189/D189</f>
        <v>#DIV/0!</v>
      </c>
      <c r="G189" s="1" t="e">
        <f>D189/$D$219</f>
        <v>#DIV/0!</v>
      </c>
      <c r="I189" s="65"/>
      <c r="J189" s="64"/>
      <c r="K189" s="64"/>
      <c r="L189" s="64"/>
      <c r="M189" s="64"/>
      <c r="N189" s="64"/>
    </row>
    <row r="190" spans="1:14" ht="27.75">
      <c r="A190" s="7" t="s">
        <v>47</v>
      </c>
      <c r="B190" s="6"/>
      <c r="C190" s="6"/>
      <c r="D190" s="6">
        <f aca="true" t="shared" si="21" ref="D190:D218">B190+C190</f>
        <v>0</v>
      </c>
      <c r="E190" s="2" t="e">
        <f aca="true" t="shared" si="22" ref="E190:E218">B190/D190</f>
        <v>#DIV/0!</v>
      </c>
      <c r="F190" s="2" t="e">
        <f aca="true" t="shared" si="23" ref="F190:F218">C190/D190</f>
        <v>#DIV/0!</v>
      </c>
      <c r="G190" s="1" t="e">
        <f aca="true" t="shared" si="24" ref="G190:G218">D190/$D$219</f>
        <v>#DIV/0!</v>
      </c>
      <c r="I190" s="65"/>
      <c r="J190" s="64"/>
      <c r="K190" s="64"/>
      <c r="L190" s="64"/>
      <c r="M190" s="64"/>
      <c r="N190" s="64"/>
    </row>
    <row r="191" spans="1:14" ht="27.75">
      <c r="A191" s="7" t="s">
        <v>5</v>
      </c>
      <c r="B191" s="6"/>
      <c r="C191" s="6"/>
      <c r="D191" s="6">
        <f t="shared" si="21"/>
        <v>0</v>
      </c>
      <c r="E191" s="2" t="e">
        <f t="shared" si="22"/>
        <v>#DIV/0!</v>
      </c>
      <c r="F191" s="2" t="e">
        <f t="shared" si="23"/>
        <v>#DIV/0!</v>
      </c>
      <c r="G191" s="1" t="e">
        <f t="shared" si="24"/>
        <v>#DIV/0!</v>
      </c>
      <c r="I191" s="65"/>
      <c r="J191" s="64"/>
      <c r="K191" s="64"/>
      <c r="L191" s="64"/>
      <c r="M191" s="64"/>
      <c r="N191" s="64"/>
    </row>
    <row r="192" spans="1:14" ht="27.75">
      <c r="A192" s="7" t="s">
        <v>74</v>
      </c>
      <c r="B192" s="6"/>
      <c r="C192" s="6"/>
      <c r="D192" s="6">
        <f t="shared" si="21"/>
        <v>0</v>
      </c>
      <c r="E192" s="2" t="e">
        <f t="shared" si="22"/>
        <v>#DIV/0!</v>
      </c>
      <c r="F192" s="2" t="e">
        <f t="shared" si="23"/>
        <v>#DIV/0!</v>
      </c>
      <c r="G192" s="1" t="e">
        <f t="shared" si="24"/>
        <v>#DIV/0!</v>
      </c>
      <c r="I192" s="65"/>
      <c r="J192" s="64"/>
      <c r="K192" s="64"/>
      <c r="L192" s="64"/>
      <c r="M192" s="64"/>
      <c r="N192" s="64"/>
    </row>
    <row r="193" spans="1:14" ht="27.75">
      <c r="A193" s="55" t="s">
        <v>6</v>
      </c>
      <c r="B193" s="6"/>
      <c r="C193" s="6"/>
      <c r="D193" s="6">
        <f t="shared" si="21"/>
        <v>0</v>
      </c>
      <c r="E193" s="2" t="e">
        <f t="shared" si="22"/>
        <v>#DIV/0!</v>
      </c>
      <c r="F193" s="2" t="e">
        <f t="shared" si="23"/>
        <v>#DIV/0!</v>
      </c>
      <c r="G193" s="1" t="e">
        <f t="shared" si="24"/>
        <v>#DIV/0!</v>
      </c>
      <c r="I193" s="65"/>
      <c r="J193" s="64"/>
      <c r="K193" s="64"/>
      <c r="L193" s="64"/>
      <c r="M193" s="64"/>
      <c r="N193" s="64"/>
    </row>
    <row r="194" spans="1:14" ht="27.75">
      <c r="A194" s="55" t="s">
        <v>105</v>
      </c>
      <c r="B194" s="6"/>
      <c r="C194" s="6"/>
      <c r="D194" s="6">
        <f t="shared" si="21"/>
        <v>0</v>
      </c>
      <c r="E194" s="2" t="e">
        <f t="shared" si="22"/>
        <v>#DIV/0!</v>
      </c>
      <c r="F194" s="2" t="e">
        <f t="shared" si="23"/>
        <v>#DIV/0!</v>
      </c>
      <c r="G194" s="1" t="e">
        <f t="shared" si="24"/>
        <v>#DIV/0!</v>
      </c>
      <c r="I194" s="65"/>
      <c r="J194" s="64"/>
      <c r="K194" s="64"/>
      <c r="L194" s="64"/>
      <c r="M194" s="64"/>
      <c r="N194" s="64"/>
    </row>
    <row r="195" spans="1:9" ht="27.75">
      <c r="A195" s="55" t="s">
        <v>114</v>
      </c>
      <c r="B195" s="6"/>
      <c r="C195" s="6"/>
      <c r="D195" s="6">
        <f t="shared" si="21"/>
        <v>0</v>
      </c>
      <c r="E195" s="2" t="e">
        <f t="shared" si="22"/>
        <v>#DIV/0!</v>
      </c>
      <c r="F195" s="2" t="e">
        <f t="shared" si="23"/>
        <v>#DIV/0!</v>
      </c>
      <c r="G195" s="1" t="e">
        <f t="shared" si="24"/>
        <v>#DIV/0!</v>
      </c>
      <c r="I195" s="46"/>
    </row>
    <row r="196" spans="1:9" ht="27.75">
      <c r="A196" s="7" t="s">
        <v>41</v>
      </c>
      <c r="B196" s="28"/>
      <c r="C196" s="28"/>
      <c r="D196" s="6">
        <f t="shared" si="21"/>
        <v>0</v>
      </c>
      <c r="E196" s="2" t="e">
        <f t="shared" si="22"/>
        <v>#DIV/0!</v>
      </c>
      <c r="F196" s="2" t="e">
        <f t="shared" si="23"/>
        <v>#DIV/0!</v>
      </c>
      <c r="G196" s="1" t="e">
        <f t="shared" si="24"/>
        <v>#DIV/0!</v>
      </c>
      <c r="I196" s="46"/>
    </row>
    <row r="197" spans="1:9" ht="27.75">
      <c r="A197" s="7" t="s">
        <v>76</v>
      </c>
      <c r="B197" s="28"/>
      <c r="C197" s="28"/>
      <c r="D197" s="6">
        <f t="shared" si="21"/>
        <v>0</v>
      </c>
      <c r="E197" s="2" t="e">
        <f t="shared" si="22"/>
        <v>#DIV/0!</v>
      </c>
      <c r="F197" s="2" t="e">
        <f t="shared" si="23"/>
        <v>#DIV/0!</v>
      </c>
      <c r="G197" s="1" t="e">
        <f t="shared" si="24"/>
        <v>#DIV/0!</v>
      </c>
      <c r="I197" s="46"/>
    </row>
    <row r="198" spans="1:9" ht="27.75">
      <c r="A198" s="55" t="s">
        <v>52</v>
      </c>
      <c r="B198" s="6"/>
      <c r="C198" s="6"/>
      <c r="D198" s="6">
        <f t="shared" si="21"/>
        <v>0</v>
      </c>
      <c r="E198" s="2" t="e">
        <f t="shared" si="22"/>
        <v>#DIV/0!</v>
      </c>
      <c r="F198" s="2" t="e">
        <f t="shared" si="23"/>
        <v>#DIV/0!</v>
      </c>
      <c r="G198" s="1" t="e">
        <f t="shared" si="24"/>
        <v>#DIV/0!</v>
      </c>
      <c r="I198" s="46"/>
    </row>
    <row r="199" spans="1:9" ht="27.75">
      <c r="A199" s="55" t="s">
        <v>53</v>
      </c>
      <c r="B199" s="6"/>
      <c r="C199" s="6"/>
      <c r="D199" s="6">
        <f t="shared" si="21"/>
        <v>0</v>
      </c>
      <c r="E199" s="2" t="e">
        <f t="shared" si="22"/>
        <v>#DIV/0!</v>
      </c>
      <c r="F199" s="2" t="e">
        <f t="shared" si="23"/>
        <v>#DIV/0!</v>
      </c>
      <c r="G199" s="1" t="e">
        <f t="shared" si="24"/>
        <v>#DIV/0!</v>
      </c>
      <c r="I199" s="46"/>
    </row>
    <row r="200" spans="1:9" ht="27.75">
      <c r="A200" s="55" t="s">
        <v>7</v>
      </c>
      <c r="B200" s="6"/>
      <c r="C200" s="6"/>
      <c r="D200" s="6">
        <f t="shared" si="21"/>
        <v>0</v>
      </c>
      <c r="E200" s="2" t="e">
        <f t="shared" si="22"/>
        <v>#DIV/0!</v>
      </c>
      <c r="F200" s="2" t="e">
        <f t="shared" si="23"/>
        <v>#DIV/0!</v>
      </c>
      <c r="G200" s="1" t="e">
        <f t="shared" si="24"/>
        <v>#DIV/0!</v>
      </c>
      <c r="I200" s="46"/>
    </row>
    <row r="201" spans="1:9" ht="27.75">
      <c r="A201" s="55" t="s">
        <v>20</v>
      </c>
      <c r="B201" s="6"/>
      <c r="C201" s="6"/>
      <c r="D201" s="6">
        <f t="shared" si="21"/>
        <v>0</v>
      </c>
      <c r="E201" s="2" t="e">
        <f t="shared" si="22"/>
        <v>#DIV/0!</v>
      </c>
      <c r="F201" s="2" t="e">
        <f t="shared" si="23"/>
        <v>#DIV/0!</v>
      </c>
      <c r="G201" s="1" t="e">
        <f t="shared" si="24"/>
        <v>#DIV/0!</v>
      </c>
      <c r="I201" s="46"/>
    </row>
    <row r="202" spans="1:9" ht="27.75">
      <c r="A202" s="55" t="s">
        <v>103</v>
      </c>
      <c r="B202" s="6"/>
      <c r="C202" s="6"/>
      <c r="D202" s="6">
        <f t="shared" si="21"/>
        <v>0</v>
      </c>
      <c r="E202" s="2" t="e">
        <f t="shared" si="22"/>
        <v>#DIV/0!</v>
      </c>
      <c r="F202" s="2" t="e">
        <f t="shared" si="23"/>
        <v>#DIV/0!</v>
      </c>
      <c r="G202" s="1" t="e">
        <f t="shared" si="24"/>
        <v>#DIV/0!</v>
      </c>
      <c r="I202" s="46"/>
    </row>
    <row r="203" spans="1:9" ht="27.75">
      <c r="A203" s="55" t="s">
        <v>77</v>
      </c>
      <c r="B203" s="6"/>
      <c r="C203" s="6"/>
      <c r="D203" s="6">
        <f t="shared" si="21"/>
        <v>0</v>
      </c>
      <c r="E203" s="2" t="e">
        <f t="shared" si="22"/>
        <v>#DIV/0!</v>
      </c>
      <c r="F203" s="2" t="e">
        <f t="shared" si="23"/>
        <v>#DIV/0!</v>
      </c>
      <c r="G203" s="1" t="e">
        <f t="shared" si="24"/>
        <v>#DIV/0!</v>
      </c>
      <c r="I203" s="46"/>
    </row>
    <row r="204" spans="1:9" ht="27.75">
      <c r="A204" s="55" t="s">
        <v>11</v>
      </c>
      <c r="B204" s="28"/>
      <c r="C204" s="28"/>
      <c r="D204" s="6">
        <f t="shared" si="21"/>
        <v>0</v>
      </c>
      <c r="E204" s="2" t="e">
        <f t="shared" si="22"/>
        <v>#DIV/0!</v>
      </c>
      <c r="F204" s="2" t="e">
        <f t="shared" si="23"/>
        <v>#DIV/0!</v>
      </c>
      <c r="G204" s="1" t="e">
        <f t="shared" si="24"/>
        <v>#DIV/0!</v>
      </c>
      <c r="I204" s="46"/>
    </row>
    <row r="205" spans="1:9" ht="27.75">
      <c r="A205" s="55" t="s">
        <v>13</v>
      </c>
      <c r="B205" s="6"/>
      <c r="C205" s="6"/>
      <c r="D205" s="6">
        <f t="shared" si="21"/>
        <v>0</v>
      </c>
      <c r="E205" s="2" t="e">
        <f t="shared" si="22"/>
        <v>#DIV/0!</v>
      </c>
      <c r="F205" s="2" t="e">
        <f t="shared" si="23"/>
        <v>#DIV/0!</v>
      </c>
      <c r="G205" s="1" t="e">
        <f t="shared" si="24"/>
        <v>#DIV/0!</v>
      </c>
      <c r="I205" s="46"/>
    </row>
    <row r="206" spans="1:9" ht="27.75">
      <c r="A206" s="55" t="s">
        <v>28</v>
      </c>
      <c r="B206" s="6"/>
      <c r="C206" s="6"/>
      <c r="D206" s="6">
        <f t="shared" si="21"/>
        <v>0</v>
      </c>
      <c r="E206" s="2" t="e">
        <f t="shared" si="22"/>
        <v>#DIV/0!</v>
      </c>
      <c r="F206" s="2" t="e">
        <f t="shared" si="23"/>
        <v>#DIV/0!</v>
      </c>
      <c r="G206" s="1" t="e">
        <f t="shared" si="24"/>
        <v>#DIV/0!</v>
      </c>
      <c r="I206" s="46"/>
    </row>
    <row r="207" spans="1:9" ht="27.75">
      <c r="A207" s="55" t="s">
        <v>14</v>
      </c>
      <c r="B207" s="6"/>
      <c r="C207" s="6"/>
      <c r="D207" s="6">
        <f t="shared" si="21"/>
        <v>0</v>
      </c>
      <c r="E207" s="2" t="e">
        <f t="shared" si="22"/>
        <v>#DIV/0!</v>
      </c>
      <c r="F207" s="2" t="e">
        <f t="shared" si="23"/>
        <v>#DIV/0!</v>
      </c>
      <c r="G207" s="1" t="e">
        <f t="shared" si="24"/>
        <v>#DIV/0!</v>
      </c>
      <c r="I207" s="46"/>
    </row>
    <row r="208" spans="1:9" ht="27.75">
      <c r="A208" s="55" t="s">
        <v>10</v>
      </c>
      <c r="B208" s="28"/>
      <c r="C208" s="28"/>
      <c r="D208" s="6">
        <f t="shared" si="21"/>
        <v>0</v>
      </c>
      <c r="E208" s="2" t="e">
        <f t="shared" si="22"/>
        <v>#DIV/0!</v>
      </c>
      <c r="F208" s="2" t="e">
        <f t="shared" si="23"/>
        <v>#DIV/0!</v>
      </c>
      <c r="G208" s="1" t="e">
        <f t="shared" si="24"/>
        <v>#DIV/0!</v>
      </c>
      <c r="I208" s="46"/>
    </row>
    <row r="209" spans="1:9" ht="27.75">
      <c r="A209" s="55" t="s">
        <v>21</v>
      </c>
      <c r="B209" s="28"/>
      <c r="C209" s="28"/>
      <c r="D209" s="6">
        <f t="shared" si="21"/>
        <v>0</v>
      </c>
      <c r="E209" s="2" t="e">
        <f t="shared" si="22"/>
        <v>#DIV/0!</v>
      </c>
      <c r="F209" s="2" t="e">
        <f t="shared" si="23"/>
        <v>#DIV/0!</v>
      </c>
      <c r="G209" s="1" t="e">
        <f t="shared" si="24"/>
        <v>#DIV/0!</v>
      </c>
      <c r="I209" s="46"/>
    </row>
    <row r="210" spans="1:9" ht="27.75">
      <c r="A210" s="55" t="s">
        <v>37</v>
      </c>
      <c r="B210" s="28"/>
      <c r="C210" s="28"/>
      <c r="D210" s="6">
        <f t="shared" si="21"/>
        <v>0</v>
      </c>
      <c r="E210" s="2" t="e">
        <f t="shared" si="22"/>
        <v>#DIV/0!</v>
      </c>
      <c r="F210" s="2" t="e">
        <f t="shared" si="23"/>
        <v>#DIV/0!</v>
      </c>
      <c r="G210" s="1" t="e">
        <f t="shared" si="24"/>
        <v>#DIV/0!</v>
      </c>
      <c r="I210" s="46"/>
    </row>
    <row r="211" spans="1:9" ht="27.75">
      <c r="A211" s="18" t="s">
        <v>57</v>
      </c>
      <c r="B211" s="6"/>
      <c r="C211" s="6"/>
      <c r="D211" s="6">
        <f t="shared" si="21"/>
        <v>0</v>
      </c>
      <c r="E211" s="2" t="e">
        <f t="shared" si="22"/>
        <v>#DIV/0!</v>
      </c>
      <c r="F211" s="2" t="e">
        <f t="shared" si="23"/>
        <v>#DIV/0!</v>
      </c>
      <c r="G211" s="1" t="e">
        <f t="shared" si="24"/>
        <v>#DIV/0!</v>
      </c>
      <c r="I211" s="46"/>
    </row>
    <row r="212" spans="1:9" ht="27.75">
      <c r="A212" s="18" t="s">
        <v>71</v>
      </c>
      <c r="B212" s="6"/>
      <c r="C212" s="6"/>
      <c r="D212" s="6">
        <f t="shared" si="21"/>
        <v>0</v>
      </c>
      <c r="E212" s="2" t="e">
        <f t="shared" si="22"/>
        <v>#DIV/0!</v>
      </c>
      <c r="F212" s="2" t="e">
        <f t="shared" si="23"/>
        <v>#DIV/0!</v>
      </c>
      <c r="G212" s="1" t="e">
        <f t="shared" si="24"/>
        <v>#DIV/0!</v>
      </c>
      <c r="I212" s="46"/>
    </row>
    <row r="213" spans="1:9" ht="27.75">
      <c r="A213" s="18" t="s">
        <v>38</v>
      </c>
      <c r="B213" s="6"/>
      <c r="C213" s="6"/>
      <c r="D213" s="6">
        <f t="shared" si="21"/>
        <v>0</v>
      </c>
      <c r="E213" s="2" t="e">
        <f t="shared" si="22"/>
        <v>#DIV/0!</v>
      </c>
      <c r="F213" s="2" t="e">
        <f t="shared" si="23"/>
        <v>#DIV/0!</v>
      </c>
      <c r="G213" s="1" t="e">
        <f t="shared" si="24"/>
        <v>#DIV/0!</v>
      </c>
      <c r="I213" s="46"/>
    </row>
    <row r="214" spans="1:7" ht="27.75">
      <c r="A214" s="18" t="s">
        <v>56</v>
      </c>
      <c r="B214" s="6"/>
      <c r="C214" s="6"/>
      <c r="D214" s="6">
        <f t="shared" si="21"/>
        <v>0</v>
      </c>
      <c r="E214" s="2" t="e">
        <f t="shared" si="22"/>
        <v>#DIV/0!</v>
      </c>
      <c r="F214" s="2" t="e">
        <f t="shared" si="23"/>
        <v>#DIV/0!</v>
      </c>
      <c r="G214" s="1" t="e">
        <f t="shared" si="24"/>
        <v>#DIV/0!</v>
      </c>
    </row>
    <row r="215" spans="1:7" ht="27.75">
      <c r="A215" s="18" t="s">
        <v>72</v>
      </c>
      <c r="B215" s="6"/>
      <c r="C215" s="6"/>
      <c r="D215" s="6">
        <f t="shared" si="21"/>
        <v>0</v>
      </c>
      <c r="E215" s="2" t="e">
        <f t="shared" si="22"/>
        <v>#DIV/0!</v>
      </c>
      <c r="F215" s="2" t="e">
        <f t="shared" si="23"/>
        <v>#DIV/0!</v>
      </c>
      <c r="G215" s="1" t="e">
        <f t="shared" si="24"/>
        <v>#DIV/0!</v>
      </c>
    </row>
    <row r="216" spans="1:7" ht="27.75">
      <c r="A216" s="18" t="s">
        <v>108</v>
      </c>
      <c r="B216" s="6"/>
      <c r="C216" s="6"/>
      <c r="D216" s="6">
        <f t="shared" si="21"/>
        <v>0</v>
      </c>
      <c r="E216" s="2" t="e">
        <f t="shared" si="22"/>
        <v>#DIV/0!</v>
      </c>
      <c r="F216" s="2" t="e">
        <f t="shared" si="23"/>
        <v>#DIV/0!</v>
      </c>
      <c r="G216" s="1" t="e">
        <f t="shared" si="24"/>
        <v>#DIV/0!</v>
      </c>
    </row>
    <row r="217" spans="1:10" ht="27.75">
      <c r="A217" s="56" t="s">
        <v>39</v>
      </c>
      <c r="B217" s="51"/>
      <c r="C217" s="51"/>
      <c r="D217" s="6">
        <f t="shared" si="21"/>
        <v>0</v>
      </c>
      <c r="E217" s="2" t="e">
        <f t="shared" si="22"/>
        <v>#DIV/0!</v>
      </c>
      <c r="F217" s="2" t="e">
        <f t="shared" si="23"/>
        <v>#DIV/0!</v>
      </c>
      <c r="G217" s="1" t="e">
        <f t="shared" si="24"/>
        <v>#DIV/0!</v>
      </c>
      <c r="J217" s="41"/>
    </row>
    <row r="218" spans="1:10" ht="27.75">
      <c r="A218" s="56" t="s">
        <v>40</v>
      </c>
      <c r="B218" s="18"/>
      <c r="C218" s="18"/>
      <c r="D218" s="6">
        <f t="shared" si="21"/>
        <v>0</v>
      </c>
      <c r="E218" s="2" t="e">
        <f t="shared" si="22"/>
        <v>#DIV/0!</v>
      </c>
      <c r="F218" s="2" t="e">
        <f t="shared" si="23"/>
        <v>#DIV/0!</v>
      </c>
      <c r="G218" s="1" t="e">
        <f t="shared" si="24"/>
        <v>#DIV/0!</v>
      </c>
      <c r="J218" s="41"/>
    </row>
    <row r="219" spans="1:10" ht="27.75">
      <c r="A219" s="22" t="s">
        <v>111</v>
      </c>
      <c r="B219" s="27">
        <f>SUM(B189:B218)</f>
        <v>0</v>
      </c>
      <c r="C219" s="27">
        <f>SUM(C189:C218)</f>
        <v>0</v>
      </c>
      <c r="D219" s="27">
        <f>B219+C219</f>
        <v>0</v>
      </c>
      <c r="E219" s="1" t="e">
        <f>B219/D219</f>
        <v>#DIV/0!</v>
      </c>
      <c r="F219" s="1" t="e">
        <f>C219/D219</f>
        <v>#DIV/0!</v>
      </c>
      <c r="G219" s="1" t="e">
        <f>D219/$D$219</f>
        <v>#DIV/0!</v>
      </c>
      <c r="J219" s="41"/>
    </row>
    <row r="220" ht="14.25">
      <c r="J220" s="41"/>
    </row>
    <row r="221" spans="1:10" ht="30">
      <c r="A221" s="103" t="s">
        <v>151</v>
      </c>
      <c r="B221" s="103"/>
      <c r="C221" s="103"/>
      <c r="D221" s="103"/>
      <c r="E221" s="103"/>
      <c r="F221" s="103"/>
      <c r="G221" s="103"/>
      <c r="J221" s="41"/>
    </row>
    <row r="222" spans="1:10" ht="111" customHeight="1">
      <c r="A222" s="22" t="s">
        <v>0</v>
      </c>
      <c r="B222" s="4" t="s">
        <v>1</v>
      </c>
      <c r="C222" s="4" t="s">
        <v>2</v>
      </c>
      <c r="D222" s="4" t="s">
        <v>3</v>
      </c>
      <c r="E222" s="4" t="s">
        <v>58</v>
      </c>
      <c r="F222" s="4" t="s">
        <v>59</v>
      </c>
      <c r="G222" s="4" t="s">
        <v>152</v>
      </c>
      <c r="J222" s="41"/>
    </row>
    <row r="223" spans="1:10" ht="27.75">
      <c r="A223" s="6" t="s">
        <v>4</v>
      </c>
      <c r="B223" s="6"/>
      <c r="C223" s="6"/>
      <c r="D223" s="6">
        <f>B223+C223</f>
        <v>0</v>
      </c>
      <c r="E223" s="2" t="e">
        <f aca="true" t="shared" si="25" ref="E223:E242">B223/D223</f>
        <v>#DIV/0!</v>
      </c>
      <c r="F223" s="2" t="e">
        <f aca="true" t="shared" si="26" ref="F223:F242">C223/D223</f>
        <v>#DIV/0!</v>
      </c>
      <c r="G223" s="1" t="e">
        <f>D223/$D$242</f>
        <v>#DIV/0!</v>
      </c>
      <c r="J223" s="41"/>
    </row>
    <row r="224" spans="1:10" ht="27.75">
      <c r="A224" s="6" t="s">
        <v>47</v>
      </c>
      <c r="B224" s="6"/>
      <c r="C224" s="6"/>
      <c r="D224" s="6">
        <f aca="true" t="shared" si="27" ref="D224:D242">B224+C224</f>
        <v>0</v>
      </c>
      <c r="E224" s="2" t="e">
        <f t="shared" si="25"/>
        <v>#DIV/0!</v>
      </c>
      <c r="F224" s="2" t="e">
        <f t="shared" si="26"/>
        <v>#DIV/0!</v>
      </c>
      <c r="G224" s="1" t="e">
        <f aca="true" t="shared" si="28" ref="G224:G242">D224/$D$242</f>
        <v>#DIV/0!</v>
      </c>
      <c r="J224" s="41"/>
    </row>
    <row r="225" spans="1:10" ht="27.75">
      <c r="A225" s="6" t="s">
        <v>5</v>
      </c>
      <c r="B225" s="6"/>
      <c r="C225" s="6"/>
      <c r="D225" s="6">
        <f t="shared" si="27"/>
        <v>0</v>
      </c>
      <c r="E225" s="2" t="e">
        <f t="shared" si="25"/>
        <v>#DIV/0!</v>
      </c>
      <c r="F225" s="2" t="e">
        <f t="shared" si="26"/>
        <v>#DIV/0!</v>
      </c>
      <c r="G225" s="1" t="e">
        <f t="shared" si="28"/>
        <v>#DIV/0!</v>
      </c>
      <c r="J225" s="41"/>
    </row>
    <row r="226" spans="1:10" ht="27.75">
      <c r="A226" s="6" t="s">
        <v>74</v>
      </c>
      <c r="B226" s="6"/>
      <c r="C226" s="6"/>
      <c r="D226" s="6">
        <f t="shared" si="27"/>
        <v>0</v>
      </c>
      <c r="E226" s="2" t="e">
        <f t="shared" si="25"/>
        <v>#DIV/0!</v>
      </c>
      <c r="F226" s="2" t="e">
        <f t="shared" si="26"/>
        <v>#DIV/0!</v>
      </c>
      <c r="G226" s="1" t="e">
        <f t="shared" si="28"/>
        <v>#DIV/0!</v>
      </c>
      <c r="J226" s="41"/>
    </row>
    <row r="227" spans="1:10" ht="27.75">
      <c r="A227" s="76" t="s">
        <v>6</v>
      </c>
      <c r="B227" s="6"/>
      <c r="C227" s="6"/>
      <c r="D227" s="6">
        <f t="shared" si="27"/>
        <v>0</v>
      </c>
      <c r="E227" s="2" t="e">
        <f t="shared" si="25"/>
        <v>#DIV/0!</v>
      </c>
      <c r="F227" s="2" t="e">
        <f t="shared" si="26"/>
        <v>#DIV/0!</v>
      </c>
      <c r="G227" s="1" t="e">
        <f t="shared" si="28"/>
        <v>#DIV/0!</v>
      </c>
      <c r="J227" s="41"/>
    </row>
    <row r="228" spans="1:10" ht="27.75">
      <c r="A228" s="76" t="s">
        <v>105</v>
      </c>
      <c r="B228" s="6"/>
      <c r="C228" s="6"/>
      <c r="D228" s="6">
        <f t="shared" si="27"/>
        <v>0</v>
      </c>
      <c r="E228" s="2" t="e">
        <f t="shared" si="25"/>
        <v>#DIV/0!</v>
      </c>
      <c r="F228" s="2" t="e">
        <f t="shared" si="26"/>
        <v>#DIV/0!</v>
      </c>
      <c r="G228" s="1" t="e">
        <f t="shared" si="28"/>
        <v>#DIV/0!</v>
      </c>
      <c r="J228" s="41"/>
    </row>
    <row r="229" spans="1:10" ht="27.75">
      <c r="A229" s="53" t="s">
        <v>19</v>
      </c>
      <c r="B229" s="6"/>
      <c r="C229" s="6"/>
      <c r="D229" s="6">
        <f t="shared" si="27"/>
        <v>0</v>
      </c>
      <c r="E229" s="2" t="e">
        <f t="shared" si="25"/>
        <v>#DIV/0!</v>
      </c>
      <c r="F229" s="2" t="e">
        <f t="shared" si="26"/>
        <v>#DIV/0!</v>
      </c>
      <c r="G229" s="1" t="e">
        <f t="shared" si="28"/>
        <v>#DIV/0!</v>
      </c>
      <c r="J229" s="41"/>
    </row>
    <row r="230" spans="1:10" ht="27.75">
      <c r="A230" s="76" t="s">
        <v>52</v>
      </c>
      <c r="B230" s="6"/>
      <c r="C230" s="6"/>
      <c r="D230" s="6">
        <f t="shared" si="27"/>
        <v>0</v>
      </c>
      <c r="E230" s="2" t="e">
        <f t="shared" si="25"/>
        <v>#DIV/0!</v>
      </c>
      <c r="F230" s="2" t="e">
        <f t="shared" si="26"/>
        <v>#DIV/0!</v>
      </c>
      <c r="G230" s="1" t="e">
        <f t="shared" si="28"/>
        <v>#DIV/0!</v>
      </c>
      <c r="J230" s="46"/>
    </row>
    <row r="231" spans="1:10" ht="27.75">
      <c r="A231" s="76" t="s">
        <v>130</v>
      </c>
      <c r="B231" s="6"/>
      <c r="C231" s="6"/>
      <c r="D231" s="6">
        <f t="shared" si="27"/>
        <v>0</v>
      </c>
      <c r="E231" s="2" t="e">
        <f t="shared" si="25"/>
        <v>#DIV/0!</v>
      </c>
      <c r="F231" s="2" t="e">
        <f t="shared" si="26"/>
        <v>#DIV/0!</v>
      </c>
      <c r="G231" s="1" t="e">
        <f t="shared" si="28"/>
        <v>#DIV/0!</v>
      </c>
      <c r="J231" s="46"/>
    </row>
    <row r="232" spans="1:10" ht="27.75">
      <c r="A232" s="76" t="s">
        <v>107</v>
      </c>
      <c r="B232" s="6"/>
      <c r="C232" s="6"/>
      <c r="D232" s="6">
        <f t="shared" si="27"/>
        <v>0</v>
      </c>
      <c r="E232" s="2" t="e">
        <f t="shared" si="25"/>
        <v>#DIV/0!</v>
      </c>
      <c r="F232" s="2" t="e">
        <f t="shared" si="26"/>
        <v>#DIV/0!</v>
      </c>
      <c r="G232" s="1" t="e">
        <f t="shared" si="28"/>
        <v>#DIV/0!</v>
      </c>
      <c r="J232" s="41"/>
    </row>
    <row r="233" spans="1:10" ht="27.75">
      <c r="A233" s="76" t="s">
        <v>7</v>
      </c>
      <c r="B233" s="6"/>
      <c r="C233" s="6"/>
      <c r="D233" s="6">
        <f t="shared" si="27"/>
        <v>0</v>
      </c>
      <c r="E233" s="2" t="e">
        <f t="shared" si="25"/>
        <v>#DIV/0!</v>
      </c>
      <c r="F233" s="2" t="e">
        <f t="shared" si="26"/>
        <v>#DIV/0!</v>
      </c>
      <c r="G233" s="1" t="e">
        <f t="shared" si="28"/>
        <v>#DIV/0!</v>
      </c>
      <c r="J233" s="41"/>
    </row>
    <row r="234" spans="1:10" ht="27.75">
      <c r="A234" s="76" t="s">
        <v>106</v>
      </c>
      <c r="B234" s="6"/>
      <c r="C234" s="6"/>
      <c r="D234" s="6">
        <f t="shared" si="27"/>
        <v>0</v>
      </c>
      <c r="E234" s="2" t="e">
        <f t="shared" si="25"/>
        <v>#DIV/0!</v>
      </c>
      <c r="F234" s="2" t="e">
        <f t="shared" si="26"/>
        <v>#DIV/0!</v>
      </c>
      <c r="G234" s="1" t="e">
        <f t="shared" si="28"/>
        <v>#DIV/0!</v>
      </c>
      <c r="J234" s="41"/>
    </row>
    <row r="235" spans="1:10" ht="27.75">
      <c r="A235" s="76" t="s">
        <v>77</v>
      </c>
      <c r="B235" s="6"/>
      <c r="C235" s="6"/>
      <c r="D235" s="6">
        <f t="shared" si="27"/>
        <v>0</v>
      </c>
      <c r="E235" s="2" t="e">
        <f t="shared" si="25"/>
        <v>#DIV/0!</v>
      </c>
      <c r="F235" s="2" t="e">
        <f t="shared" si="26"/>
        <v>#DIV/0!</v>
      </c>
      <c r="G235" s="1" t="e">
        <f t="shared" si="28"/>
        <v>#DIV/0!</v>
      </c>
      <c r="J235" s="41"/>
    </row>
    <row r="236" spans="1:10" ht="27.75">
      <c r="A236" s="76" t="s">
        <v>11</v>
      </c>
      <c r="B236" s="6"/>
      <c r="C236" s="6"/>
      <c r="D236" s="6">
        <f t="shared" si="27"/>
        <v>0</v>
      </c>
      <c r="E236" s="2" t="e">
        <f t="shared" si="25"/>
        <v>#DIV/0!</v>
      </c>
      <c r="F236" s="2" t="e">
        <f t="shared" si="26"/>
        <v>#DIV/0!</v>
      </c>
      <c r="G236" s="1" t="e">
        <f t="shared" si="28"/>
        <v>#DIV/0!</v>
      </c>
      <c r="J236" s="41"/>
    </row>
    <row r="237" spans="1:10" ht="27.75">
      <c r="A237" s="76" t="s">
        <v>13</v>
      </c>
      <c r="B237" s="6"/>
      <c r="C237" s="6"/>
      <c r="D237" s="6">
        <f t="shared" si="27"/>
        <v>0</v>
      </c>
      <c r="E237" s="2" t="e">
        <f t="shared" si="25"/>
        <v>#DIV/0!</v>
      </c>
      <c r="F237" s="2" t="e">
        <f t="shared" si="26"/>
        <v>#DIV/0!</v>
      </c>
      <c r="G237" s="1" t="e">
        <f t="shared" si="28"/>
        <v>#DIV/0!</v>
      </c>
      <c r="J237" s="41"/>
    </row>
    <row r="238" spans="1:10" ht="27.75">
      <c r="A238" s="76" t="s">
        <v>28</v>
      </c>
      <c r="B238" s="6"/>
      <c r="C238" s="6"/>
      <c r="D238" s="6">
        <f t="shared" si="27"/>
        <v>0</v>
      </c>
      <c r="E238" s="2" t="e">
        <f t="shared" si="25"/>
        <v>#DIV/0!</v>
      </c>
      <c r="F238" s="2" t="e">
        <f t="shared" si="26"/>
        <v>#DIV/0!</v>
      </c>
      <c r="G238" s="1" t="e">
        <f t="shared" si="28"/>
        <v>#DIV/0!</v>
      </c>
      <c r="J238" s="41"/>
    </row>
    <row r="239" spans="1:10" ht="27.75">
      <c r="A239" s="76" t="s">
        <v>14</v>
      </c>
      <c r="B239" s="6"/>
      <c r="C239" s="6"/>
      <c r="D239" s="6">
        <f t="shared" si="27"/>
        <v>0</v>
      </c>
      <c r="E239" s="2" t="e">
        <f t="shared" si="25"/>
        <v>#DIV/0!</v>
      </c>
      <c r="F239" s="2" t="e">
        <f t="shared" si="26"/>
        <v>#DIV/0!</v>
      </c>
      <c r="G239" s="1" t="e">
        <f t="shared" si="28"/>
        <v>#DIV/0!</v>
      </c>
      <c r="J239" s="41"/>
    </row>
    <row r="240" spans="1:10" ht="27.75">
      <c r="A240" s="54" t="s">
        <v>57</v>
      </c>
      <c r="B240" s="6"/>
      <c r="C240" s="6"/>
      <c r="D240" s="6">
        <f t="shared" si="27"/>
        <v>0</v>
      </c>
      <c r="E240" s="2" t="e">
        <f t="shared" si="25"/>
        <v>#DIV/0!</v>
      </c>
      <c r="F240" s="2" t="e">
        <f t="shared" si="26"/>
        <v>#DIV/0!</v>
      </c>
      <c r="G240" s="1" t="e">
        <f t="shared" si="28"/>
        <v>#DIV/0!</v>
      </c>
      <c r="J240" s="41"/>
    </row>
    <row r="241" spans="1:10" ht="27.75">
      <c r="A241" s="54" t="s">
        <v>71</v>
      </c>
      <c r="B241" s="6"/>
      <c r="C241" s="6"/>
      <c r="D241" s="6">
        <f t="shared" si="27"/>
        <v>0</v>
      </c>
      <c r="E241" s="2" t="e">
        <f t="shared" si="25"/>
        <v>#DIV/0!</v>
      </c>
      <c r="F241" s="2" t="e">
        <f t="shared" si="26"/>
        <v>#DIV/0!</v>
      </c>
      <c r="G241" s="1" t="e">
        <f t="shared" si="28"/>
        <v>#DIV/0!</v>
      </c>
      <c r="J241" s="41"/>
    </row>
    <row r="242" spans="1:10" ht="27.75">
      <c r="A242" s="1" t="s">
        <v>125</v>
      </c>
      <c r="B242" s="27">
        <f>SUM(B223:B241)</f>
        <v>0</v>
      </c>
      <c r="C242" s="27">
        <f>SUM(C223:C241)</f>
        <v>0</v>
      </c>
      <c r="D242" s="33">
        <f t="shared" si="27"/>
        <v>0</v>
      </c>
      <c r="E242" s="1" t="e">
        <f t="shared" si="25"/>
        <v>#DIV/0!</v>
      </c>
      <c r="F242" s="1" t="e">
        <f t="shared" si="26"/>
        <v>#DIV/0!</v>
      </c>
      <c r="G242" s="1" t="e">
        <f t="shared" si="28"/>
        <v>#DIV/0!</v>
      </c>
      <c r="J242" s="41"/>
    </row>
    <row r="243" spans="1:6" ht="64.5" customHeight="1">
      <c r="A243" s="103" t="s">
        <v>80</v>
      </c>
      <c r="B243" s="103"/>
      <c r="C243" s="103"/>
      <c r="D243" s="103"/>
      <c r="E243" s="103"/>
      <c r="F243" s="103"/>
    </row>
    <row r="244" spans="1:6" ht="83.25">
      <c r="A244" s="22" t="s">
        <v>0</v>
      </c>
      <c r="B244" s="4" t="s">
        <v>81</v>
      </c>
      <c r="C244" s="4" t="s">
        <v>82</v>
      </c>
      <c r="D244" s="4" t="s">
        <v>83</v>
      </c>
      <c r="E244" s="4" t="s">
        <v>84</v>
      </c>
      <c r="F244" s="4" t="s">
        <v>85</v>
      </c>
    </row>
    <row r="245" spans="1:6" ht="27.75">
      <c r="A245" s="11" t="s">
        <v>136</v>
      </c>
      <c r="B245" s="66">
        <v>5058</v>
      </c>
      <c r="C245" s="66">
        <v>241</v>
      </c>
      <c r="D245" s="6">
        <f>B245+C245</f>
        <v>5299</v>
      </c>
      <c r="E245" s="2">
        <f>B245/D245</f>
        <v>0.9545197207020193</v>
      </c>
      <c r="F245" s="2">
        <f>C245/D245</f>
        <v>0.04548027929798075</v>
      </c>
    </row>
    <row r="246" spans="1:8" ht="27.75">
      <c r="A246" s="10" t="s">
        <v>4</v>
      </c>
      <c r="B246" s="35">
        <v>12972</v>
      </c>
      <c r="C246" s="6">
        <v>703</v>
      </c>
      <c r="D246" s="6">
        <f>B246+C246</f>
        <v>13675</v>
      </c>
      <c r="E246" s="2">
        <f>B246/D246</f>
        <v>0.9485923217550274</v>
      </c>
      <c r="F246" s="2">
        <f>C246/D246</f>
        <v>0.051407678244972575</v>
      </c>
      <c r="G246" s="44"/>
      <c r="H246" s="42"/>
    </row>
    <row r="247" spans="1:7" ht="27.75">
      <c r="A247" s="10" t="s">
        <v>47</v>
      </c>
      <c r="B247" s="35">
        <v>5929</v>
      </c>
      <c r="C247" s="6">
        <v>555</v>
      </c>
      <c r="D247" s="6">
        <f aca="true" t="shared" si="29" ref="D247:D272">B247+C247</f>
        <v>6484</v>
      </c>
      <c r="E247" s="2">
        <f aca="true" t="shared" si="30" ref="E247:E271">B247/D247</f>
        <v>0.9144046884639112</v>
      </c>
      <c r="F247" s="2">
        <f aca="true" t="shared" si="31" ref="F247:F271">C247/D247</f>
        <v>0.08559531153608883</v>
      </c>
      <c r="G247" s="44"/>
    </row>
    <row r="248" spans="1:7" ht="27.75">
      <c r="A248" s="10" t="s">
        <v>5</v>
      </c>
      <c r="B248" s="35">
        <v>7073</v>
      </c>
      <c r="C248" s="6">
        <v>357</v>
      </c>
      <c r="D248" s="6">
        <f t="shared" si="29"/>
        <v>7430</v>
      </c>
      <c r="E248" s="2">
        <f t="shared" si="30"/>
        <v>0.9519515477792733</v>
      </c>
      <c r="F248" s="2">
        <f t="shared" si="31"/>
        <v>0.04804845222072678</v>
      </c>
      <c r="G248" s="44"/>
    </row>
    <row r="249" spans="1:8" ht="27.75">
      <c r="A249" s="11" t="s">
        <v>48</v>
      </c>
      <c r="B249" s="35">
        <v>17905</v>
      </c>
      <c r="C249" s="6">
        <v>310</v>
      </c>
      <c r="D249" s="6">
        <f t="shared" si="29"/>
        <v>18215</v>
      </c>
      <c r="E249" s="2">
        <f t="shared" si="30"/>
        <v>0.9829810595662916</v>
      </c>
      <c r="F249" s="2">
        <f t="shared" si="31"/>
        <v>0.017018940433708482</v>
      </c>
      <c r="G249" s="44"/>
      <c r="H249" s="42"/>
    </row>
    <row r="250" spans="1:8" ht="27.75">
      <c r="A250" s="11" t="s">
        <v>49</v>
      </c>
      <c r="B250" s="35">
        <v>7539</v>
      </c>
      <c r="C250" s="6">
        <v>176</v>
      </c>
      <c r="D250" s="6">
        <f t="shared" si="29"/>
        <v>7715</v>
      </c>
      <c r="E250" s="2">
        <f t="shared" si="30"/>
        <v>0.9771872974724563</v>
      </c>
      <c r="F250" s="2">
        <f t="shared" si="31"/>
        <v>0.022812702527543745</v>
      </c>
      <c r="G250" s="44"/>
      <c r="H250" s="42"/>
    </row>
    <row r="251" spans="1:8" ht="27.75">
      <c r="A251" s="11" t="s">
        <v>50</v>
      </c>
      <c r="B251" s="35">
        <v>37573</v>
      </c>
      <c r="C251" s="6">
        <v>1283</v>
      </c>
      <c r="D251" s="6">
        <f t="shared" si="29"/>
        <v>38856</v>
      </c>
      <c r="E251" s="2">
        <f t="shared" si="30"/>
        <v>0.9669806464896026</v>
      </c>
      <c r="F251" s="2">
        <f t="shared" si="31"/>
        <v>0.033019353510397365</v>
      </c>
      <c r="G251" s="44"/>
      <c r="H251" s="42"/>
    </row>
    <row r="252" spans="1:8" ht="27.75">
      <c r="A252" s="11" t="s">
        <v>19</v>
      </c>
      <c r="B252" s="35">
        <v>6501</v>
      </c>
      <c r="C252" s="6">
        <v>214</v>
      </c>
      <c r="D252" s="6">
        <f t="shared" si="29"/>
        <v>6715</v>
      </c>
      <c r="E252" s="2">
        <f t="shared" si="30"/>
        <v>0.9681310498883098</v>
      </c>
      <c r="F252" s="2">
        <f t="shared" si="31"/>
        <v>0.03186895011169025</v>
      </c>
      <c r="G252" s="44"/>
      <c r="H252" s="42"/>
    </row>
    <row r="253" spans="1:8" ht="27.75">
      <c r="A253" s="11" t="s">
        <v>132</v>
      </c>
      <c r="B253" s="35">
        <v>1835</v>
      </c>
      <c r="C253" s="6">
        <v>40</v>
      </c>
      <c r="D253" s="6">
        <f>B253+C253</f>
        <v>1875</v>
      </c>
      <c r="E253" s="2">
        <f>B253/D253</f>
        <v>0.9786666666666667</v>
      </c>
      <c r="F253" s="2">
        <f>C253/D253</f>
        <v>0.021333333333333333</v>
      </c>
      <c r="G253" s="44"/>
      <c r="H253" s="42"/>
    </row>
    <row r="254" spans="1:8" ht="27.75">
      <c r="A254" s="11" t="s">
        <v>51</v>
      </c>
      <c r="B254" s="35">
        <v>4237</v>
      </c>
      <c r="C254" s="6">
        <v>16</v>
      </c>
      <c r="D254" s="6">
        <f t="shared" si="29"/>
        <v>4253</v>
      </c>
      <c r="E254" s="2">
        <f t="shared" si="30"/>
        <v>0.996237949682577</v>
      </c>
      <c r="F254" s="2">
        <f t="shared" si="31"/>
        <v>0.0037620503174229957</v>
      </c>
      <c r="G254" s="44"/>
      <c r="H254" s="42"/>
    </row>
    <row r="255" spans="1:8" ht="27.75">
      <c r="A255" s="11" t="s">
        <v>89</v>
      </c>
      <c r="B255" s="35">
        <v>1174</v>
      </c>
      <c r="C255" s="6">
        <v>0</v>
      </c>
      <c r="D255" s="6">
        <f t="shared" si="29"/>
        <v>1174</v>
      </c>
      <c r="E255" s="2">
        <f t="shared" si="30"/>
        <v>1</v>
      </c>
      <c r="F255" s="2">
        <f t="shared" si="31"/>
        <v>0</v>
      </c>
      <c r="G255" s="44"/>
      <c r="H255" s="42"/>
    </row>
    <row r="256" spans="1:8" ht="27.75">
      <c r="A256" s="11" t="s">
        <v>41</v>
      </c>
      <c r="B256" s="35">
        <v>4910</v>
      </c>
      <c r="C256" s="6">
        <v>11</v>
      </c>
      <c r="D256" s="6">
        <f t="shared" si="29"/>
        <v>4921</v>
      </c>
      <c r="E256" s="2">
        <f t="shared" si="30"/>
        <v>0.9977646819752083</v>
      </c>
      <c r="F256" s="2">
        <f t="shared" si="31"/>
        <v>0.002235318024791709</v>
      </c>
      <c r="G256" s="44"/>
      <c r="H256" s="42"/>
    </row>
    <row r="257" spans="1:8" ht="27.75">
      <c r="A257" s="11" t="s">
        <v>52</v>
      </c>
      <c r="B257" s="35">
        <v>16518</v>
      </c>
      <c r="C257" s="6">
        <v>216</v>
      </c>
      <c r="D257" s="6">
        <f t="shared" si="29"/>
        <v>16734</v>
      </c>
      <c r="E257" s="2">
        <f t="shared" si="30"/>
        <v>0.9870921477231983</v>
      </c>
      <c r="F257" s="2">
        <f t="shared" si="31"/>
        <v>0.012907852276801721</v>
      </c>
      <c r="G257" s="44"/>
      <c r="H257" s="42"/>
    </row>
    <row r="258" spans="1:8" ht="27.75">
      <c r="A258" s="11" t="s">
        <v>8</v>
      </c>
      <c r="B258" s="35">
        <v>2590</v>
      </c>
      <c r="C258" s="6">
        <v>32</v>
      </c>
      <c r="D258" s="6">
        <f t="shared" si="29"/>
        <v>2622</v>
      </c>
      <c r="E258" s="2">
        <f t="shared" si="30"/>
        <v>0.9877955758962624</v>
      </c>
      <c r="F258" s="2">
        <f t="shared" si="31"/>
        <v>0.012204424103737605</v>
      </c>
      <c r="G258" s="44"/>
      <c r="H258" s="42"/>
    </row>
    <row r="259" spans="1:8" ht="27.75">
      <c r="A259" s="11" t="s">
        <v>53</v>
      </c>
      <c r="B259" s="35">
        <v>49352</v>
      </c>
      <c r="C259" s="6">
        <v>1489</v>
      </c>
      <c r="D259" s="6">
        <f t="shared" si="29"/>
        <v>50841</v>
      </c>
      <c r="E259" s="2">
        <f t="shared" si="30"/>
        <v>0.9707126138352904</v>
      </c>
      <c r="F259" s="2">
        <f t="shared" si="31"/>
        <v>0.029287386164709585</v>
      </c>
      <c r="G259" s="44"/>
      <c r="H259" s="42"/>
    </row>
    <row r="260" spans="1:8" ht="27.75">
      <c r="A260" s="11" t="s">
        <v>7</v>
      </c>
      <c r="B260" s="35">
        <v>23185</v>
      </c>
      <c r="C260" s="6">
        <v>2342</v>
      </c>
      <c r="D260" s="6">
        <f t="shared" si="29"/>
        <v>25527</v>
      </c>
      <c r="E260" s="2">
        <f t="shared" si="30"/>
        <v>0.9082540055627375</v>
      </c>
      <c r="F260" s="2">
        <f t="shared" si="31"/>
        <v>0.0917459944372625</v>
      </c>
      <c r="G260" s="44"/>
      <c r="H260" s="42"/>
    </row>
    <row r="261" spans="1:8" ht="27.75">
      <c r="A261" s="11" t="s">
        <v>54</v>
      </c>
      <c r="B261" s="35">
        <v>119146</v>
      </c>
      <c r="C261" s="6">
        <v>2095</v>
      </c>
      <c r="D261" s="6">
        <f t="shared" si="29"/>
        <v>121241</v>
      </c>
      <c r="E261" s="2">
        <f t="shared" si="30"/>
        <v>0.9827203668725926</v>
      </c>
      <c r="F261" s="2">
        <f t="shared" si="31"/>
        <v>0.017279633127407396</v>
      </c>
      <c r="G261" s="44"/>
      <c r="H261" s="42"/>
    </row>
    <row r="262" spans="1:8" ht="27.75">
      <c r="A262" s="35" t="s">
        <v>112</v>
      </c>
      <c r="B262" s="35">
        <v>1115</v>
      </c>
      <c r="C262" s="6">
        <v>121</v>
      </c>
      <c r="D262" s="6">
        <f t="shared" si="29"/>
        <v>1236</v>
      </c>
      <c r="E262" s="2">
        <f t="shared" si="30"/>
        <v>0.9021035598705501</v>
      </c>
      <c r="F262" s="2">
        <f t="shared" si="31"/>
        <v>0.09789644012944984</v>
      </c>
      <c r="G262" s="44"/>
      <c r="H262" s="42"/>
    </row>
    <row r="263" spans="1:8" ht="27.75">
      <c r="A263" s="11" t="s">
        <v>12</v>
      </c>
      <c r="B263" s="35">
        <v>49066</v>
      </c>
      <c r="C263" s="6">
        <v>783</v>
      </c>
      <c r="D263" s="6">
        <f t="shared" si="29"/>
        <v>49849</v>
      </c>
      <c r="E263" s="2">
        <f t="shared" si="30"/>
        <v>0.9842925635418965</v>
      </c>
      <c r="F263" s="2">
        <f t="shared" si="31"/>
        <v>0.015707436458103474</v>
      </c>
      <c r="G263" s="44"/>
      <c r="H263" s="42"/>
    </row>
    <row r="264" spans="1:8" ht="27.75">
      <c r="A264" s="11" t="s">
        <v>11</v>
      </c>
      <c r="B264" s="35">
        <v>28528</v>
      </c>
      <c r="C264" s="6">
        <v>709</v>
      </c>
      <c r="D264" s="6">
        <f t="shared" si="29"/>
        <v>29237</v>
      </c>
      <c r="E264" s="2">
        <f t="shared" si="30"/>
        <v>0.975749905941102</v>
      </c>
      <c r="F264" s="2">
        <f t="shared" si="31"/>
        <v>0.024250094058897973</v>
      </c>
      <c r="G264" s="44"/>
      <c r="H264" s="42"/>
    </row>
    <row r="265" spans="1:8" ht="27.75">
      <c r="A265" s="11" t="s">
        <v>13</v>
      </c>
      <c r="B265" s="35">
        <v>7141</v>
      </c>
      <c r="C265" s="6">
        <v>123</v>
      </c>
      <c r="D265" s="6">
        <f t="shared" si="29"/>
        <v>7264</v>
      </c>
      <c r="E265" s="2">
        <f t="shared" si="30"/>
        <v>0.98306718061674</v>
      </c>
      <c r="F265" s="2">
        <f t="shared" si="31"/>
        <v>0.01693281938325991</v>
      </c>
      <c r="G265" s="44"/>
      <c r="H265" s="42"/>
    </row>
    <row r="266" spans="1:8" ht="27.75">
      <c r="A266" s="11" t="s">
        <v>28</v>
      </c>
      <c r="B266" s="35">
        <v>2040</v>
      </c>
      <c r="C266" s="6">
        <v>45</v>
      </c>
      <c r="D266" s="6">
        <f t="shared" si="29"/>
        <v>2085</v>
      </c>
      <c r="E266" s="2">
        <f t="shared" si="30"/>
        <v>0.9784172661870504</v>
      </c>
      <c r="F266" s="2">
        <f t="shared" si="31"/>
        <v>0.02158273381294964</v>
      </c>
      <c r="G266" s="44"/>
      <c r="H266" s="42"/>
    </row>
    <row r="267" spans="1:8" ht="27.75">
      <c r="A267" s="11" t="s">
        <v>14</v>
      </c>
      <c r="B267" s="35">
        <v>2600</v>
      </c>
      <c r="C267" s="6">
        <v>96</v>
      </c>
      <c r="D267" s="6">
        <f t="shared" si="29"/>
        <v>2696</v>
      </c>
      <c r="E267" s="2">
        <f t="shared" si="30"/>
        <v>0.9643916913946587</v>
      </c>
      <c r="F267" s="2">
        <f t="shared" si="31"/>
        <v>0.03560830860534125</v>
      </c>
      <c r="G267" s="44"/>
      <c r="H267" s="42"/>
    </row>
    <row r="268" spans="1:8" ht="27.75">
      <c r="A268" s="11" t="s">
        <v>10</v>
      </c>
      <c r="B268" s="35">
        <v>2902</v>
      </c>
      <c r="C268" s="6">
        <v>8</v>
      </c>
      <c r="D268" s="6">
        <f t="shared" si="29"/>
        <v>2910</v>
      </c>
      <c r="E268" s="2">
        <f t="shared" si="30"/>
        <v>0.9972508591065292</v>
      </c>
      <c r="F268" s="2">
        <f t="shared" si="31"/>
        <v>0.0027491408934707906</v>
      </c>
      <c r="G268" s="44"/>
      <c r="H268" s="42"/>
    </row>
    <row r="269" spans="1:8" ht="27.75">
      <c r="A269" s="11" t="s">
        <v>29</v>
      </c>
      <c r="B269" s="35">
        <v>435</v>
      </c>
      <c r="C269" s="6">
        <v>8</v>
      </c>
      <c r="D269" s="6">
        <f t="shared" si="29"/>
        <v>443</v>
      </c>
      <c r="E269" s="2">
        <f t="shared" si="30"/>
        <v>0.981941309255079</v>
      </c>
      <c r="F269" s="2">
        <f t="shared" si="31"/>
        <v>0.01805869074492099</v>
      </c>
      <c r="G269" s="44"/>
      <c r="H269" s="42"/>
    </row>
    <row r="270" spans="1:8" ht="27.75">
      <c r="A270" s="11" t="s">
        <v>21</v>
      </c>
      <c r="B270" s="35">
        <v>1323</v>
      </c>
      <c r="C270" s="6">
        <v>10</v>
      </c>
      <c r="D270" s="6">
        <f t="shared" si="29"/>
        <v>1333</v>
      </c>
      <c r="E270" s="2">
        <f t="shared" si="30"/>
        <v>0.9924981245311327</v>
      </c>
      <c r="F270" s="2">
        <f t="shared" si="31"/>
        <v>0.007501875468867217</v>
      </c>
      <c r="G270" s="44"/>
      <c r="H270" s="42"/>
    </row>
    <row r="271" spans="1:8" ht="27.75">
      <c r="A271" s="11" t="s">
        <v>55</v>
      </c>
      <c r="B271" s="35">
        <v>1559</v>
      </c>
      <c r="C271" s="6">
        <v>61</v>
      </c>
      <c r="D271" s="6">
        <f t="shared" si="29"/>
        <v>1620</v>
      </c>
      <c r="E271" s="2">
        <f t="shared" si="30"/>
        <v>0.9623456790123457</v>
      </c>
      <c r="F271" s="2">
        <f t="shared" si="31"/>
        <v>0.037654320987654324</v>
      </c>
      <c r="G271" s="44"/>
      <c r="H271" s="42"/>
    </row>
    <row r="272" spans="1:8" ht="27.75">
      <c r="A272" s="11" t="s">
        <v>37</v>
      </c>
      <c r="B272" s="35">
        <v>1856</v>
      </c>
      <c r="C272" s="6">
        <v>74</v>
      </c>
      <c r="D272" s="6">
        <f t="shared" si="29"/>
        <v>1930</v>
      </c>
      <c r="E272" s="2">
        <f>B272/D272</f>
        <v>0.9616580310880829</v>
      </c>
      <c r="F272" s="2">
        <f>C272/D272</f>
        <v>0.0383419689119171</v>
      </c>
      <c r="G272" s="44"/>
      <c r="H272" s="42"/>
    </row>
    <row r="273" spans="1:8" ht="27.75">
      <c r="A273" s="22" t="s">
        <v>9</v>
      </c>
      <c r="B273" s="40">
        <f>SUM(B245:B272)</f>
        <v>422062</v>
      </c>
      <c r="C273" s="72">
        <f>SUM(C245:C272)</f>
        <v>12118</v>
      </c>
      <c r="D273" s="72">
        <f>SUM(D245:D272)</f>
        <v>434180</v>
      </c>
      <c r="E273" s="1">
        <f>B273/D273</f>
        <v>0.9720899166244414</v>
      </c>
      <c r="F273" s="1">
        <f>C273/D273</f>
        <v>0.027910083375558524</v>
      </c>
      <c r="G273" s="44"/>
      <c r="H273" s="42"/>
    </row>
    <row r="274" spans="1:7" ht="69" customHeight="1">
      <c r="A274" s="103" t="s">
        <v>86</v>
      </c>
      <c r="B274" s="103"/>
      <c r="C274" s="103"/>
      <c r="D274" s="103"/>
      <c r="E274" s="103"/>
      <c r="F274" s="103"/>
      <c r="G274" s="44"/>
    </row>
    <row r="275" spans="1:7" ht="83.25">
      <c r="A275" s="22" t="s">
        <v>0</v>
      </c>
      <c r="B275" s="4" t="s">
        <v>81</v>
      </c>
      <c r="C275" s="4" t="s">
        <v>87</v>
      </c>
      <c r="D275" s="4" t="s">
        <v>88</v>
      </c>
      <c r="E275" s="4" t="s">
        <v>84</v>
      </c>
      <c r="F275" s="4" t="s">
        <v>85</v>
      </c>
      <c r="G275" s="44"/>
    </row>
    <row r="276" spans="1:7" ht="27.75">
      <c r="A276" s="7" t="s">
        <v>4</v>
      </c>
      <c r="B276" s="35">
        <v>2328</v>
      </c>
      <c r="C276" s="6">
        <v>149</v>
      </c>
      <c r="D276" s="7">
        <f>B276+C276</f>
        <v>2477</v>
      </c>
      <c r="E276" s="2">
        <f>B276/D276</f>
        <v>0.9398465886152604</v>
      </c>
      <c r="F276" s="2">
        <f>C276/D276</f>
        <v>0.060153411384739605</v>
      </c>
      <c r="G276" s="45"/>
    </row>
    <row r="277" spans="1:7" ht="27.75">
      <c r="A277" s="7" t="s">
        <v>47</v>
      </c>
      <c r="B277" s="35">
        <v>900</v>
      </c>
      <c r="C277" s="6">
        <v>31</v>
      </c>
      <c r="D277" s="7">
        <f aca="true" t="shared" si="32" ref="D277:D304">B277+C277</f>
        <v>931</v>
      </c>
      <c r="E277" s="2">
        <f aca="true" t="shared" si="33" ref="E277:E303">B277/D277</f>
        <v>0.966702470461869</v>
      </c>
      <c r="F277" s="2">
        <f aca="true" t="shared" si="34" ref="F277:F303">C277/D277</f>
        <v>0.03329752953813104</v>
      </c>
      <c r="G277" s="44"/>
    </row>
    <row r="278" spans="1:7" ht="27.75">
      <c r="A278" s="7" t="s">
        <v>5</v>
      </c>
      <c r="B278" s="35">
        <v>434</v>
      </c>
      <c r="C278" s="6">
        <v>46</v>
      </c>
      <c r="D278" s="7">
        <f t="shared" si="32"/>
        <v>480</v>
      </c>
      <c r="E278" s="2">
        <f t="shared" si="33"/>
        <v>0.9041666666666667</v>
      </c>
      <c r="F278" s="2">
        <f t="shared" si="34"/>
        <v>0.09583333333333334</v>
      </c>
      <c r="G278" s="44"/>
    </row>
    <row r="279" spans="1:7" ht="27.75">
      <c r="A279" s="7" t="s">
        <v>74</v>
      </c>
      <c r="B279" s="35">
        <v>1243</v>
      </c>
      <c r="C279" s="6">
        <v>29</v>
      </c>
      <c r="D279" s="7">
        <f t="shared" si="32"/>
        <v>1272</v>
      </c>
      <c r="E279" s="2">
        <f t="shared" si="33"/>
        <v>0.9772012578616353</v>
      </c>
      <c r="F279" s="2">
        <f t="shared" si="34"/>
        <v>0.02279874213836478</v>
      </c>
      <c r="G279" s="44"/>
    </row>
    <row r="280" spans="1:7" ht="27.75">
      <c r="A280" s="55" t="s">
        <v>6</v>
      </c>
      <c r="B280" s="35">
        <v>460</v>
      </c>
      <c r="C280" s="6">
        <v>11</v>
      </c>
      <c r="D280" s="7">
        <f t="shared" si="32"/>
        <v>471</v>
      </c>
      <c r="E280" s="2">
        <f t="shared" si="33"/>
        <v>0.9766454352441614</v>
      </c>
      <c r="F280" s="2">
        <f t="shared" si="34"/>
        <v>0.02335456475583864</v>
      </c>
      <c r="G280" s="44"/>
    </row>
    <row r="281" spans="1:7" ht="27.75">
      <c r="A281" s="55" t="s">
        <v>75</v>
      </c>
      <c r="B281" s="35">
        <v>1121</v>
      </c>
      <c r="C281" s="6">
        <v>7</v>
      </c>
      <c r="D281" s="7">
        <f t="shared" si="32"/>
        <v>1128</v>
      </c>
      <c r="E281" s="2">
        <f t="shared" si="33"/>
        <v>0.9937943262411347</v>
      </c>
      <c r="F281" s="2">
        <f t="shared" si="34"/>
        <v>0.0062056737588652485</v>
      </c>
      <c r="G281" s="44"/>
    </row>
    <row r="282" spans="1:7" ht="27.75">
      <c r="A282" s="36" t="s">
        <v>114</v>
      </c>
      <c r="B282" s="35">
        <v>269</v>
      </c>
      <c r="C282" s="6">
        <v>4</v>
      </c>
      <c r="D282" s="7">
        <f t="shared" si="32"/>
        <v>273</v>
      </c>
      <c r="E282" s="2">
        <f t="shared" si="33"/>
        <v>0.9853479853479854</v>
      </c>
      <c r="F282" s="2">
        <f t="shared" si="34"/>
        <v>0.014652014652014652</v>
      </c>
      <c r="G282" s="44"/>
    </row>
    <row r="283" spans="1:7" ht="27.75">
      <c r="A283" s="36" t="s">
        <v>76</v>
      </c>
      <c r="B283" s="35">
        <v>108</v>
      </c>
      <c r="C283" s="6">
        <v>0</v>
      </c>
      <c r="D283" s="7">
        <f t="shared" si="32"/>
        <v>108</v>
      </c>
      <c r="E283" s="2">
        <f>B283/D283</f>
        <v>1</v>
      </c>
      <c r="F283" s="2">
        <f>C283/D283</f>
        <v>0</v>
      </c>
      <c r="G283" s="44"/>
    </row>
    <row r="284" spans="1:7" ht="27.75">
      <c r="A284" s="55" t="s">
        <v>41</v>
      </c>
      <c r="B284" s="35">
        <v>395</v>
      </c>
      <c r="C284" s="6">
        <v>1</v>
      </c>
      <c r="D284" s="7">
        <f t="shared" si="32"/>
        <v>396</v>
      </c>
      <c r="E284" s="2">
        <f t="shared" si="33"/>
        <v>0.9974747474747475</v>
      </c>
      <c r="F284" s="2">
        <f t="shared" si="34"/>
        <v>0.0025252525252525255</v>
      </c>
      <c r="G284" s="44"/>
    </row>
    <row r="285" spans="1:7" ht="27.75">
      <c r="A285" s="55" t="s">
        <v>52</v>
      </c>
      <c r="B285" s="35">
        <v>751</v>
      </c>
      <c r="C285" s="6">
        <v>15</v>
      </c>
      <c r="D285" s="7">
        <f t="shared" si="32"/>
        <v>766</v>
      </c>
      <c r="E285" s="2">
        <f t="shared" si="33"/>
        <v>0.9804177545691906</v>
      </c>
      <c r="F285" s="2">
        <f t="shared" si="34"/>
        <v>0.0195822454308094</v>
      </c>
      <c r="G285" s="44"/>
    </row>
    <row r="286" spans="1:7" ht="27.75">
      <c r="A286" s="7" t="s">
        <v>8</v>
      </c>
      <c r="B286" s="35">
        <v>190</v>
      </c>
      <c r="C286" s="6">
        <v>0</v>
      </c>
      <c r="D286" s="7">
        <f t="shared" si="32"/>
        <v>190</v>
      </c>
      <c r="E286" s="2">
        <f t="shared" si="33"/>
        <v>1</v>
      </c>
      <c r="F286" s="2">
        <f t="shared" si="34"/>
        <v>0</v>
      </c>
      <c r="G286" s="44"/>
    </row>
    <row r="287" spans="1:7" ht="27.75">
      <c r="A287" s="55" t="s">
        <v>16</v>
      </c>
      <c r="B287" s="35">
        <v>910</v>
      </c>
      <c r="C287" s="6">
        <v>41</v>
      </c>
      <c r="D287" s="7">
        <f t="shared" si="32"/>
        <v>951</v>
      </c>
      <c r="E287" s="2">
        <f t="shared" si="33"/>
        <v>0.9568874868559412</v>
      </c>
      <c r="F287" s="2">
        <f t="shared" si="34"/>
        <v>0.04311251314405889</v>
      </c>
      <c r="G287" s="44"/>
    </row>
    <row r="288" spans="1:7" ht="27.75">
      <c r="A288" s="55" t="s">
        <v>7</v>
      </c>
      <c r="B288" s="35">
        <v>964</v>
      </c>
      <c r="C288" s="6">
        <v>12</v>
      </c>
      <c r="D288" s="7">
        <f t="shared" si="32"/>
        <v>976</v>
      </c>
      <c r="E288" s="2">
        <f t="shared" si="33"/>
        <v>0.9877049180327869</v>
      </c>
      <c r="F288" s="2">
        <f t="shared" si="34"/>
        <v>0.012295081967213115</v>
      </c>
      <c r="G288" s="44"/>
    </row>
    <row r="289" spans="1:7" ht="27.75">
      <c r="A289" s="29" t="s">
        <v>20</v>
      </c>
      <c r="B289" s="35">
        <v>2114</v>
      </c>
      <c r="C289" s="6">
        <v>56</v>
      </c>
      <c r="D289" s="7">
        <f t="shared" si="32"/>
        <v>2170</v>
      </c>
      <c r="E289" s="2">
        <f t="shared" si="33"/>
        <v>0.9741935483870968</v>
      </c>
      <c r="F289" s="2">
        <f t="shared" si="34"/>
        <v>0.025806451612903226</v>
      </c>
      <c r="G289" s="44"/>
    </row>
    <row r="290" spans="1:7" ht="27.75">
      <c r="A290" s="36" t="s">
        <v>112</v>
      </c>
      <c r="B290" s="35">
        <v>87</v>
      </c>
      <c r="C290" s="6">
        <v>2</v>
      </c>
      <c r="D290" s="7">
        <f t="shared" si="32"/>
        <v>89</v>
      </c>
      <c r="E290" s="2">
        <f t="shared" si="33"/>
        <v>0.9775280898876404</v>
      </c>
      <c r="F290" s="2">
        <f t="shared" si="34"/>
        <v>0.02247191011235955</v>
      </c>
      <c r="G290" s="44"/>
    </row>
    <row r="291" spans="1:7" ht="27.75">
      <c r="A291" s="36" t="s">
        <v>12</v>
      </c>
      <c r="B291" s="35">
        <v>2501</v>
      </c>
      <c r="C291" s="6">
        <v>30</v>
      </c>
      <c r="D291" s="7">
        <f t="shared" si="32"/>
        <v>2531</v>
      </c>
      <c r="E291" s="2">
        <f t="shared" si="33"/>
        <v>0.9881469774792572</v>
      </c>
      <c r="F291" s="2">
        <f t="shared" si="34"/>
        <v>0.011853022520742789</v>
      </c>
      <c r="G291" s="44"/>
    </row>
    <row r="292" spans="1:7" ht="27.75">
      <c r="A292" s="35" t="s">
        <v>11</v>
      </c>
      <c r="B292" s="35">
        <v>896</v>
      </c>
      <c r="C292" s="6">
        <v>25</v>
      </c>
      <c r="D292" s="7">
        <f t="shared" si="32"/>
        <v>921</v>
      </c>
      <c r="E292" s="2">
        <f t="shared" si="33"/>
        <v>0.9728555917480999</v>
      </c>
      <c r="F292" s="2">
        <f t="shared" si="34"/>
        <v>0.02714440825190011</v>
      </c>
      <c r="G292" s="44"/>
    </row>
    <row r="293" spans="1:7" ht="27.75">
      <c r="A293" s="35" t="s">
        <v>13</v>
      </c>
      <c r="B293" s="35">
        <v>264</v>
      </c>
      <c r="C293" s="6">
        <v>16</v>
      </c>
      <c r="D293" s="7">
        <f t="shared" si="32"/>
        <v>280</v>
      </c>
      <c r="E293" s="2">
        <f t="shared" si="33"/>
        <v>0.9428571428571428</v>
      </c>
      <c r="F293" s="2">
        <f t="shared" si="34"/>
        <v>0.05714285714285714</v>
      </c>
      <c r="G293" s="44"/>
    </row>
    <row r="294" spans="1:7" ht="27.75">
      <c r="A294" s="38" t="s">
        <v>28</v>
      </c>
      <c r="B294" s="35">
        <v>197</v>
      </c>
      <c r="C294" s="6">
        <v>13</v>
      </c>
      <c r="D294" s="7">
        <f t="shared" si="32"/>
        <v>210</v>
      </c>
      <c r="E294" s="2">
        <f t="shared" si="33"/>
        <v>0.9380952380952381</v>
      </c>
      <c r="F294" s="2">
        <f t="shared" si="34"/>
        <v>0.06190476190476191</v>
      </c>
      <c r="G294" s="44"/>
    </row>
    <row r="295" spans="1:7" ht="27.75">
      <c r="A295" s="35" t="s">
        <v>115</v>
      </c>
      <c r="B295" s="35">
        <v>220</v>
      </c>
      <c r="C295" s="6">
        <v>5</v>
      </c>
      <c r="D295" s="7">
        <f t="shared" si="32"/>
        <v>225</v>
      </c>
      <c r="E295" s="2">
        <f t="shared" si="33"/>
        <v>0.9777777777777777</v>
      </c>
      <c r="F295" s="2">
        <f t="shared" si="34"/>
        <v>0.022222222222222223</v>
      </c>
      <c r="G295" s="44"/>
    </row>
    <row r="296" spans="1:7" ht="27.75">
      <c r="A296" s="70" t="s">
        <v>37</v>
      </c>
      <c r="B296" s="35">
        <v>102</v>
      </c>
      <c r="C296" s="6">
        <v>3</v>
      </c>
      <c r="D296" s="7">
        <f t="shared" si="32"/>
        <v>105</v>
      </c>
      <c r="E296" s="2">
        <f>B296/D296</f>
        <v>0.9714285714285714</v>
      </c>
      <c r="F296" s="2">
        <f>C296/D296</f>
        <v>0.02857142857142857</v>
      </c>
      <c r="G296" s="44"/>
    </row>
    <row r="297" spans="1:7" ht="27.75">
      <c r="A297" s="37" t="s">
        <v>113</v>
      </c>
      <c r="B297" s="35">
        <v>2829</v>
      </c>
      <c r="C297" s="6">
        <v>89</v>
      </c>
      <c r="D297" s="7">
        <f t="shared" si="32"/>
        <v>2918</v>
      </c>
      <c r="E297" s="2">
        <f t="shared" si="33"/>
        <v>0.9694996572995203</v>
      </c>
      <c r="F297" s="2">
        <f t="shared" si="34"/>
        <v>0.03050034270047978</v>
      </c>
      <c r="G297" s="44"/>
    </row>
    <row r="298" spans="1:7" ht="27.75">
      <c r="A298" s="39" t="s">
        <v>57</v>
      </c>
      <c r="B298" s="35">
        <v>361</v>
      </c>
      <c r="C298" s="6">
        <v>17</v>
      </c>
      <c r="D298" s="7">
        <f t="shared" si="32"/>
        <v>378</v>
      </c>
      <c r="E298" s="2">
        <f t="shared" si="33"/>
        <v>0.955026455026455</v>
      </c>
      <c r="F298" s="2">
        <f t="shared" si="34"/>
        <v>0.04497354497354497</v>
      </c>
      <c r="G298" s="44"/>
    </row>
    <row r="299" spans="1:7" ht="27.75">
      <c r="A299" s="39" t="s">
        <v>71</v>
      </c>
      <c r="B299" s="35">
        <v>233</v>
      </c>
      <c r="C299" s="6">
        <v>13</v>
      </c>
      <c r="D299" s="7">
        <f t="shared" si="32"/>
        <v>246</v>
      </c>
      <c r="E299" s="2">
        <f t="shared" si="33"/>
        <v>0.9471544715447154</v>
      </c>
      <c r="F299" s="2">
        <f t="shared" si="34"/>
        <v>0.052845528455284556</v>
      </c>
      <c r="G299" s="44"/>
    </row>
    <row r="300" spans="1:7" ht="27.75">
      <c r="A300" s="39" t="s">
        <v>38</v>
      </c>
      <c r="B300" s="35">
        <v>129</v>
      </c>
      <c r="C300" s="6">
        <v>11</v>
      </c>
      <c r="D300" s="7">
        <f t="shared" si="32"/>
        <v>140</v>
      </c>
      <c r="E300" s="2">
        <f t="shared" si="33"/>
        <v>0.9214285714285714</v>
      </c>
      <c r="F300" s="2">
        <f t="shared" si="34"/>
        <v>0.07857142857142857</v>
      </c>
      <c r="G300" s="44"/>
    </row>
    <row r="301" spans="1:7" ht="27.75">
      <c r="A301" s="39" t="s">
        <v>56</v>
      </c>
      <c r="B301" s="35">
        <v>152</v>
      </c>
      <c r="C301" s="6">
        <v>7</v>
      </c>
      <c r="D301" s="7">
        <f t="shared" si="32"/>
        <v>159</v>
      </c>
      <c r="E301" s="2">
        <f t="shared" si="33"/>
        <v>0.9559748427672956</v>
      </c>
      <c r="F301" s="2">
        <f t="shared" si="34"/>
        <v>0.0440251572327044</v>
      </c>
      <c r="G301" s="44"/>
    </row>
    <row r="302" spans="1:7" ht="27.75">
      <c r="A302" s="34" t="s">
        <v>116</v>
      </c>
      <c r="B302" s="35">
        <v>112</v>
      </c>
      <c r="C302" s="6">
        <v>7</v>
      </c>
      <c r="D302" s="7">
        <f t="shared" si="32"/>
        <v>119</v>
      </c>
      <c r="E302" s="2">
        <f t="shared" si="33"/>
        <v>0.9411764705882353</v>
      </c>
      <c r="F302" s="2">
        <f t="shared" si="34"/>
        <v>0.058823529411764705</v>
      </c>
      <c r="G302" s="44"/>
    </row>
    <row r="303" spans="1:7" ht="27.75">
      <c r="A303" s="74" t="s">
        <v>137</v>
      </c>
      <c r="B303" s="35">
        <v>130</v>
      </c>
      <c r="C303" s="6">
        <v>4</v>
      </c>
      <c r="D303" s="7">
        <f t="shared" si="32"/>
        <v>134</v>
      </c>
      <c r="E303" s="2">
        <f t="shared" si="33"/>
        <v>0.9701492537313433</v>
      </c>
      <c r="F303" s="2">
        <f t="shared" si="34"/>
        <v>0.029850746268656716</v>
      </c>
      <c r="G303" s="44"/>
    </row>
    <row r="304" spans="1:7" ht="27.75">
      <c r="A304" s="74" t="s">
        <v>108</v>
      </c>
      <c r="B304" s="35">
        <v>29</v>
      </c>
      <c r="C304" s="6">
        <v>2</v>
      </c>
      <c r="D304" s="7">
        <f t="shared" si="32"/>
        <v>31</v>
      </c>
      <c r="E304" s="2">
        <f>B304/D304</f>
        <v>0.9354838709677419</v>
      </c>
      <c r="F304" s="2">
        <f>C304/D304</f>
        <v>0.06451612903225806</v>
      </c>
      <c r="G304" s="44"/>
    </row>
    <row r="305" spans="1:7" ht="27.75">
      <c r="A305" s="47" t="s">
        <v>9</v>
      </c>
      <c r="B305" s="40">
        <f>SUM(B276:B304)</f>
        <v>20429</v>
      </c>
      <c r="C305" s="40">
        <f>SUM(C276:C304)</f>
        <v>646</v>
      </c>
      <c r="D305" s="40">
        <f>SUM(D276:D304)</f>
        <v>21075</v>
      </c>
      <c r="E305" s="1">
        <f>B305/D305</f>
        <v>0.9693475682087782</v>
      </c>
      <c r="F305" s="1">
        <f>C305/D305</f>
        <v>0.03065243179122183</v>
      </c>
      <c r="G305" s="44"/>
    </row>
    <row r="306" spans="1:7" ht="27.75">
      <c r="A306" s="123" t="s">
        <v>153</v>
      </c>
      <c r="B306" s="123"/>
      <c r="C306" s="123"/>
      <c r="D306" s="123"/>
      <c r="E306" s="123"/>
      <c r="F306" s="123"/>
      <c r="G306" s="123"/>
    </row>
    <row r="307" spans="1:7" ht="55.5">
      <c r="A307" s="4" t="s">
        <v>0</v>
      </c>
      <c r="B307" s="4" t="s">
        <v>1</v>
      </c>
      <c r="C307" s="4" t="s">
        <v>154</v>
      </c>
      <c r="D307" s="83" t="s">
        <v>155</v>
      </c>
      <c r="E307" s="4" t="s">
        <v>58</v>
      </c>
      <c r="F307" s="4" t="s">
        <v>59</v>
      </c>
      <c r="G307" s="4" t="s">
        <v>156</v>
      </c>
    </row>
    <row r="308" spans="1:7" ht="27.75">
      <c r="A308" s="6" t="s">
        <v>4</v>
      </c>
      <c r="B308" s="84"/>
      <c r="C308" s="84"/>
      <c r="D308" s="84">
        <f>SUM(B308:C308)</f>
        <v>0</v>
      </c>
      <c r="E308" s="2" t="e">
        <f>B308/D308</f>
        <v>#DIV/0!</v>
      </c>
      <c r="F308" s="2" t="e">
        <f>C308/D308</f>
        <v>#DIV/0!</v>
      </c>
      <c r="G308" s="1" t="e">
        <f>D308/$D$342</f>
        <v>#DIV/0!</v>
      </c>
    </row>
    <row r="309" spans="1:7" ht="27.75">
      <c r="A309" s="6" t="s">
        <v>47</v>
      </c>
      <c r="B309" s="84"/>
      <c r="C309" s="84"/>
      <c r="D309" s="84">
        <f aca="true" t="shared" si="35" ref="D309:D341">SUM(B309:C309)</f>
        <v>0</v>
      </c>
      <c r="E309" s="2" t="e">
        <f aca="true" t="shared" si="36" ref="E309:E342">B309/D309</f>
        <v>#DIV/0!</v>
      </c>
      <c r="F309" s="2" t="e">
        <f aca="true" t="shared" si="37" ref="F309:F342">C309/D309</f>
        <v>#DIV/0!</v>
      </c>
      <c r="G309" s="1" t="e">
        <f aca="true" t="shared" si="38" ref="G309:G342">D309/$D$342</f>
        <v>#DIV/0!</v>
      </c>
    </row>
    <row r="310" spans="1:7" ht="27.75">
      <c r="A310" s="6" t="s">
        <v>5</v>
      </c>
      <c r="B310" s="84"/>
      <c r="C310" s="84"/>
      <c r="D310" s="84">
        <f t="shared" si="35"/>
        <v>0</v>
      </c>
      <c r="E310" s="2" t="e">
        <f t="shared" si="36"/>
        <v>#DIV/0!</v>
      </c>
      <c r="F310" s="2" t="e">
        <f t="shared" si="37"/>
        <v>#DIV/0!</v>
      </c>
      <c r="G310" s="1" t="e">
        <f t="shared" si="38"/>
        <v>#DIV/0!</v>
      </c>
    </row>
    <row r="311" spans="1:7" ht="27.75">
      <c r="A311" s="76" t="s">
        <v>48</v>
      </c>
      <c r="B311" s="84"/>
      <c r="C311" s="84"/>
      <c r="D311" s="84">
        <f t="shared" si="35"/>
        <v>0</v>
      </c>
      <c r="E311" s="2" t="e">
        <f t="shared" si="36"/>
        <v>#DIV/0!</v>
      </c>
      <c r="F311" s="2" t="e">
        <f t="shared" si="37"/>
        <v>#DIV/0!</v>
      </c>
      <c r="G311" s="1" t="e">
        <f t="shared" si="38"/>
        <v>#DIV/0!</v>
      </c>
    </row>
    <row r="312" spans="1:7" ht="27.75">
      <c r="A312" s="76" t="s">
        <v>6</v>
      </c>
      <c r="B312" s="84"/>
      <c r="C312" s="84"/>
      <c r="D312" s="84">
        <f t="shared" si="35"/>
        <v>0</v>
      </c>
      <c r="E312" s="2" t="e">
        <f t="shared" si="36"/>
        <v>#DIV/0!</v>
      </c>
      <c r="F312" s="2" t="e">
        <f t="shared" si="37"/>
        <v>#DIV/0!</v>
      </c>
      <c r="G312" s="1" t="e">
        <f t="shared" si="38"/>
        <v>#DIV/0!</v>
      </c>
    </row>
    <row r="313" spans="1:9" ht="27.75">
      <c r="A313" s="76" t="s">
        <v>157</v>
      </c>
      <c r="B313" s="84"/>
      <c r="C313" s="84"/>
      <c r="D313" s="84">
        <f t="shared" si="35"/>
        <v>0</v>
      </c>
      <c r="E313" s="2" t="e">
        <f t="shared" si="36"/>
        <v>#DIV/0!</v>
      </c>
      <c r="F313" s="2" t="e">
        <f t="shared" si="37"/>
        <v>#DIV/0!</v>
      </c>
      <c r="G313" s="1" t="e">
        <f t="shared" si="38"/>
        <v>#DIV/0!</v>
      </c>
      <c r="H313" s="41">
        <v>8</v>
      </c>
      <c r="I313" s="41">
        <v>9</v>
      </c>
    </row>
    <row r="314" spans="1:9" ht="27.75">
      <c r="A314" s="76" t="s">
        <v>158</v>
      </c>
      <c r="B314" s="84"/>
      <c r="C314" s="84"/>
      <c r="D314" s="84">
        <f t="shared" si="35"/>
        <v>0</v>
      </c>
      <c r="E314" s="2" t="e">
        <f t="shared" si="36"/>
        <v>#DIV/0!</v>
      </c>
      <c r="F314" s="2" t="e">
        <f t="shared" si="37"/>
        <v>#DIV/0!</v>
      </c>
      <c r="G314" s="1" t="e">
        <f t="shared" si="38"/>
        <v>#DIV/0!</v>
      </c>
      <c r="H314" s="46">
        <f>H313+B313</f>
        <v>8</v>
      </c>
      <c r="I314" s="46">
        <f>I313+C313</f>
        <v>9</v>
      </c>
    </row>
    <row r="315" spans="1:9" ht="27.75">
      <c r="A315" s="76" t="s">
        <v>76</v>
      </c>
      <c r="B315" s="84"/>
      <c r="C315" s="84"/>
      <c r="D315" s="84">
        <f t="shared" si="35"/>
        <v>0</v>
      </c>
      <c r="E315" s="2" t="e">
        <f>B315/D315</f>
        <v>#DIV/0!</v>
      </c>
      <c r="F315" s="2" t="e">
        <f>C315/D315</f>
        <v>#DIV/0!</v>
      </c>
      <c r="G315" s="1" t="e">
        <f t="shared" si="38"/>
        <v>#DIV/0!</v>
      </c>
      <c r="H315" s="41">
        <v>1166</v>
      </c>
      <c r="I315" s="41">
        <v>527</v>
      </c>
    </row>
    <row r="316" spans="1:7" ht="27.75">
      <c r="A316" s="6" t="s">
        <v>89</v>
      </c>
      <c r="B316" s="84"/>
      <c r="C316" s="84"/>
      <c r="D316" s="84">
        <f t="shared" si="35"/>
        <v>0</v>
      </c>
      <c r="E316" s="2" t="e">
        <f t="shared" si="36"/>
        <v>#DIV/0!</v>
      </c>
      <c r="F316" s="2" t="e">
        <f t="shared" si="37"/>
        <v>#DIV/0!</v>
      </c>
      <c r="G316" s="1" t="e">
        <f t="shared" si="38"/>
        <v>#DIV/0!</v>
      </c>
    </row>
    <row r="317" spans="1:7" ht="27.75">
      <c r="A317" s="6" t="s">
        <v>41</v>
      </c>
      <c r="B317" s="84"/>
      <c r="C317" s="84"/>
      <c r="D317" s="84">
        <f t="shared" si="35"/>
        <v>0</v>
      </c>
      <c r="E317" s="2" t="e">
        <f t="shared" si="36"/>
        <v>#DIV/0!</v>
      </c>
      <c r="F317" s="2" t="e">
        <f t="shared" si="37"/>
        <v>#DIV/0!</v>
      </c>
      <c r="G317" s="1" t="e">
        <f t="shared" si="38"/>
        <v>#DIV/0!</v>
      </c>
    </row>
    <row r="318" spans="1:7" ht="27.75">
      <c r="A318" s="76" t="s">
        <v>52</v>
      </c>
      <c r="B318" s="84"/>
      <c r="C318" s="84"/>
      <c r="D318" s="84">
        <f t="shared" si="35"/>
        <v>0</v>
      </c>
      <c r="E318" s="2" t="e">
        <f t="shared" si="36"/>
        <v>#DIV/0!</v>
      </c>
      <c r="F318" s="2" t="e">
        <f t="shared" si="37"/>
        <v>#DIV/0!</v>
      </c>
      <c r="G318" s="1" t="e">
        <f t="shared" si="38"/>
        <v>#DIV/0!</v>
      </c>
    </row>
    <row r="319" spans="1:7" ht="27.75">
      <c r="A319" s="6" t="s">
        <v>8</v>
      </c>
      <c r="B319" s="84"/>
      <c r="C319" s="84"/>
      <c r="D319" s="84">
        <f t="shared" si="35"/>
        <v>0</v>
      </c>
      <c r="E319" s="2" t="e">
        <f t="shared" si="36"/>
        <v>#DIV/0!</v>
      </c>
      <c r="F319" s="2" t="e">
        <f t="shared" si="37"/>
        <v>#DIV/0!</v>
      </c>
      <c r="G319" s="1" t="e">
        <f t="shared" si="38"/>
        <v>#DIV/0!</v>
      </c>
    </row>
    <row r="320" spans="1:10" ht="27.75">
      <c r="A320" s="76" t="s">
        <v>16</v>
      </c>
      <c r="B320" s="84"/>
      <c r="C320" s="84"/>
      <c r="D320" s="84">
        <f t="shared" si="35"/>
        <v>0</v>
      </c>
      <c r="E320" s="2" t="e">
        <f t="shared" si="36"/>
        <v>#DIV/0!</v>
      </c>
      <c r="F320" s="2" t="e">
        <f t="shared" si="37"/>
        <v>#DIV/0!</v>
      </c>
      <c r="G320" s="1" t="e">
        <f t="shared" si="38"/>
        <v>#DIV/0!</v>
      </c>
      <c r="J320" s="41"/>
    </row>
    <row r="321" spans="1:9" ht="27.75">
      <c r="A321" s="76" t="s">
        <v>7</v>
      </c>
      <c r="B321" s="84"/>
      <c r="C321" s="84"/>
      <c r="D321" s="84">
        <f t="shared" si="35"/>
        <v>0</v>
      </c>
      <c r="E321" s="2" t="e">
        <f t="shared" si="36"/>
        <v>#DIV/0!</v>
      </c>
      <c r="F321" s="2" t="e">
        <f t="shared" si="37"/>
        <v>#DIV/0!</v>
      </c>
      <c r="G321" s="1" t="e">
        <f t="shared" si="38"/>
        <v>#DIV/0!</v>
      </c>
      <c r="I321" s="42"/>
    </row>
    <row r="322" spans="1:9" ht="27.75">
      <c r="A322" s="76" t="s">
        <v>159</v>
      </c>
      <c r="B322" s="84"/>
      <c r="C322" s="84"/>
      <c r="D322" s="84">
        <f t="shared" si="35"/>
        <v>0</v>
      </c>
      <c r="E322" s="2" t="e">
        <f t="shared" si="36"/>
        <v>#DIV/0!</v>
      </c>
      <c r="F322" s="2" t="e">
        <f t="shared" si="37"/>
        <v>#DIV/0!</v>
      </c>
      <c r="G322" s="1" t="e">
        <f t="shared" si="38"/>
        <v>#DIV/0!</v>
      </c>
      <c r="I322" s="42"/>
    </row>
    <row r="323" spans="1:9" ht="27.75">
      <c r="A323" s="76" t="s">
        <v>112</v>
      </c>
      <c r="B323" s="84"/>
      <c r="C323" s="84"/>
      <c r="D323" s="84">
        <f t="shared" si="35"/>
        <v>0</v>
      </c>
      <c r="E323" s="2" t="e">
        <f t="shared" si="36"/>
        <v>#DIV/0!</v>
      </c>
      <c r="F323" s="2" t="e">
        <f t="shared" si="37"/>
        <v>#DIV/0!</v>
      </c>
      <c r="G323" s="1" t="e">
        <f t="shared" si="38"/>
        <v>#DIV/0!</v>
      </c>
      <c r="I323" s="42"/>
    </row>
    <row r="324" spans="1:9" ht="27.75">
      <c r="A324" s="76" t="s">
        <v>160</v>
      </c>
      <c r="B324" s="84"/>
      <c r="C324" s="84"/>
      <c r="D324" s="84">
        <f t="shared" si="35"/>
        <v>0</v>
      </c>
      <c r="E324" s="2" t="e">
        <f t="shared" si="36"/>
        <v>#DIV/0!</v>
      </c>
      <c r="F324" s="2" t="e">
        <f t="shared" si="37"/>
        <v>#DIV/0!</v>
      </c>
      <c r="G324" s="1" t="e">
        <f t="shared" si="38"/>
        <v>#DIV/0!</v>
      </c>
      <c r="I324" s="42"/>
    </row>
    <row r="325" spans="1:9" ht="27.75">
      <c r="A325" s="76" t="s">
        <v>11</v>
      </c>
      <c r="B325" s="84"/>
      <c r="C325" s="84"/>
      <c r="D325" s="84">
        <f t="shared" si="35"/>
        <v>0</v>
      </c>
      <c r="E325" s="2" t="e">
        <f t="shared" si="36"/>
        <v>#DIV/0!</v>
      </c>
      <c r="F325" s="2" t="e">
        <f t="shared" si="37"/>
        <v>#DIV/0!</v>
      </c>
      <c r="G325" s="1" t="e">
        <f t="shared" si="38"/>
        <v>#DIV/0!</v>
      </c>
      <c r="I325" s="42"/>
    </row>
    <row r="326" spans="1:9" ht="27.75">
      <c r="A326" s="76" t="s">
        <v>13</v>
      </c>
      <c r="B326" s="84"/>
      <c r="C326" s="84"/>
      <c r="D326" s="84">
        <f t="shared" si="35"/>
        <v>0</v>
      </c>
      <c r="E326" s="2" t="e">
        <f t="shared" si="36"/>
        <v>#DIV/0!</v>
      </c>
      <c r="F326" s="2" t="e">
        <f t="shared" si="37"/>
        <v>#DIV/0!</v>
      </c>
      <c r="G326" s="1" t="e">
        <f t="shared" si="38"/>
        <v>#DIV/0!</v>
      </c>
      <c r="I326" s="42"/>
    </row>
    <row r="327" spans="1:9" ht="27.75">
      <c r="A327" s="76" t="s">
        <v>28</v>
      </c>
      <c r="B327" s="84"/>
      <c r="C327" s="84"/>
      <c r="D327" s="84">
        <f t="shared" si="35"/>
        <v>0</v>
      </c>
      <c r="E327" s="2" t="e">
        <f t="shared" si="36"/>
        <v>#DIV/0!</v>
      </c>
      <c r="F327" s="2" t="e">
        <f t="shared" si="37"/>
        <v>#DIV/0!</v>
      </c>
      <c r="G327" s="1" t="e">
        <f t="shared" si="38"/>
        <v>#DIV/0!</v>
      </c>
      <c r="I327" s="42"/>
    </row>
    <row r="328" spans="1:9" ht="27.75">
      <c r="A328" s="76" t="s">
        <v>14</v>
      </c>
      <c r="B328" s="84"/>
      <c r="C328" s="84"/>
      <c r="D328" s="84">
        <f t="shared" si="35"/>
        <v>0</v>
      </c>
      <c r="E328" s="2" t="e">
        <f t="shared" si="36"/>
        <v>#DIV/0!</v>
      </c>
      <c r="F328" s="2" t="e">
        <f t="shared" si="37"/>
        <v>#DIV/0!</v>
      </c>
      <c r="G328" s="1" t="e">
        <f t="shared" si="38"/>
        <v>#DIV/0!</v>
      </c>
      <c r="I328" s="42"/>
    </row>
    <row r="329" spans="1:9" ht="27.75">
      <c r="A329" s="76" t="s">
        <v>10</v>
      </c>
      <c r="B329" s="84"/>
      <c r="C329" s="84"/>
      <c r="D329" s="84">
        <f t="shared" si="35"/>
        <v>0</v>
      </c>
      <c r="E329" s="2" t="e">
        <f t="shared" si="36"/>
        <v>#DIV/0!</v>
      </c>
      <c r="F329" s="2" t="e">
        <f t="shared" si="37"/>
        <v>#DIV/0!</v>
      </c>
      <c r="G329" s="1" t="e">
        <f t="shared" si="38"/>
        <v>#DIV/0!</v>
      </c>
      <c r="I329" s="42"/>
    </row>
    <row r="330" spans="1:9" ht="27.75">
      <c r="A330" s="76" t="s">
        <v>29</v>
      </c>
      <c r="B330" s="84"/>
      <c r="C330" s="84"/>
      <c r="D330" s="84">
        <f t="shared" si="35"/>
        <v>0</v>
      </c>
      <c r="E330" s="2" t="e">
        <f t="shared" si="36"/>
        <v>#DIV/0!</v>
      </c>
      <c r="F330" s="2" t="e">
        <f t="shared" si="37"/>
        <v>#DIV/0!</v>
      </c>
      <c r="G330" s="1" t="e">
        <f t="shared" si="38"/>
        <v>#DIV/0!</v>
      </c>
      <c r="I330" s="42"/>
    </row>
    <row r="331" spans="1:9" ht="27.75">
      <c r="A331" s="76" t="s">
        <v>21</v>
      </c>
      <c r="B331" s="84"/>
      <c r="C331" s="84"/>
      <c r="D331" s="84">
        <f t="shared" si="35"/>
        <v>0</v>
      </c>
      <c r="E331" s="2" t="e">
        <f t="shared" si="36"/>
        <v>#DIV/0!</v>
      </c>
      <c r="F331" s="2" t="e">
        <f t="shared" si="37"/>
        <v>#DIV/0!</v>
      </c>
      <c r="G331" s="1" t="e">
        <f t="shared" si="38"/>
        <v>#DIV/0!</v>
      </c>
      <c r="I331" s="42"/>
    </row>
    <row r="332" spans="1:9" ht="27.75">
      <c r="A332" s="76" t="s">
        <v>55</v>
      </c>
      <c r="B332" s="84"/>
      <c r="C332" s="84"/>
      <c r="D332" s="84">
        <f t="shared" si="35"/>
        <v>0</v>
      </c>
      <c r="E332" s="2" t="e">
        <f t="shared" si="36"/>
        <v>#DIV/0!</v>
      </c>
      <c r="F332" s="2" t="e">
        <f t="shared" si="37"/>
        <v>#DIV/0!</v>
      </c>
      <c r="G332" s="1" t="e">
        <f t="shared" si="38"/>
        <v>#DIV/0!</v>
      </c>
      <c r="I332" s="42"/>
    </row>
    <row r="333" spans="1:9" ht="27.75">
      <c r="A333" s="76" t="s">
        <v>37</v>
      </c>
      <c r="B333" s="84"/>
      <c r="C333" s="84"/>
      <c r="D333" s="84">
        <f t="shared" si="35"/>
        <v>0</v>
      </c>
      <c r="E333" s="2" t="e">
        <f>B333/D333</f>
        <v>#DIV/0!</v>
      </c>
      <c r="F333" s="2" t="e">
        <f>C333/D333</f>
        <v>#DIV/0!</v>
      </c>
      <c r="G333" s="1" t="e">
        <f t="shared" si="38"/>
        <v>#DIV/0!</v>
      </c>
      <c r="I333" s="42"/>
    </row>
    <row r="334" spans="1:9" ht="27.75">
      <c r="A334" s="76" t="s">
        <v>132</v>
      </c>
      <c r="B334" s="84"/>
      <c r="C334" s="84"/>
      <c r="D334" s="84">
        <f t="shared" si="35"/>
        <v>0</v>
      </c>
      <c r="E334" s="2" t="e">
        <f>B334/D334</f>
        <v>#DIV/0!</v>
      </c>
      <c r="F334" s="2" t="e">
        <f>C334/D334</f>
        <v>#DIV/0!</v>
      </c>
      <c r="G334" s="1" t="e">
        <f t="shared" si="38"/>
        <v>#DIV/0!</v>
      </c>
      <c r="I334" s="42"/>
    </row>
    <row r="335" spans="1:9" ht="27.75">
      <c r="A335" s="85" t="s">
        <v>161</v>
      </c>
      <c r="B335" s="84"/>
      <c r="C335" s="84"/>
      <c r="D335" s="84">
        <f t="shared" si="35"/>
        <v>0</v>
      </c>
      <c r="E335" s="2" t="e">
        <f>B335/D335</f>
        <v>#DIV/0!</v>
      </c>
      <c r="F335" s="2" t="e">
        <f t="shared" si="37"/>
        <v>#DIV/0!</v>
      </c>
      <c r="G335" s="1" t="e">
        <f t="shared" si="38"/>
        <v>#DIV/0!</v>
      </c>
      <c r="I335" s="42"/>
    </row>
    <row r="336" spans="1:9" ht="27.75">
      <c r="A336" s="85" t="s">
        <v>162</v>
      </c>
      <c r="B336" s="84"/>
      <c r="C336" s="84"/>
      <c r="D336" s="84">
        <f t="shared" si="35"/>
        <v>0</v>
      </c>
      <c r="E336" s="2" t="e">
        <f t="shared" si="36"/>
        <v>#DIV/0!</v>
      </c>
      <c r="F336" s="2" t="e">
        <f t="shared" si="37"/>
        <v>#DIV/0!</v>
      </c>
      <c r="G336" s="1" t="e">
        <f t="shared" si="38"/>
        <v>#DIV/0!</v>
      </c>
      <c r="I336" s="42"/>
    </row>
    <row r="337" spans="1:9" ht="27.75">
      <c r="A337" s="86" t="s">
        <v>163</v>
      </c>
      <c r="B337" s="84"/>
      <c r="C337" s="84"/>
      <c r="D337" s="84">
        <f t="shared" si="35"/>
        <v>0</v>
      </c>
      <c r="E337" s="2" t="e">
        <f t="shared" si="36"/>
        <v>#DIV/0!</v>
      </c>
      <c r="F337" s="2" t="e">
        <f t="shared" si="37"/>
        <v>#DIV/0!</v>
      </c>
      <c r="G337" s="1" t="e">
        <f t="shared" si="38"/>
        <v>#DIV/0!</v>
      </c>
      <c r="I337" s="42"/>
    </row>
    <row r="338" spans="1:9" ht="27.75">
      <c r="A338" s="86" t="s">
        <v>164</v>
      </c>
      <c r="B338" s="84"/>
      <c r="C338" s="84"/>
      <c r="D338" s="84">
        <f t="shared" si="35"/>
        <v>0</v>
      </c>
      <c r="E338" s="2" t="e">
        <f t="shared" si="36"/>
        <v>#DIV/0!</v>
      </c>
      <c r="F338" s="2" t="e">
        <f t="shared" si="37"/>
        <v>#DIV/0!</v>
      </c>
      <c r="G338" s="1" t="e">
        <f t="shared" si="38"/>
        <v>#DIV/0!</v>
      </c>
      <c r="I338" s="42"/>
    </row>
    <row r="339" spans="1:9" ht="27.75">
      <c r="A339" s="85" t="s">
        <v>165</v>
      </c>
      <c r="B339" s="84"/>
      <c r="C339" s="84"/>
      <c r="D339" s="84">
        <f t="shared" si="35"/>
        <v>0</v>
      </c>
      <c r="E339" s="2" t="e">
        <f t="shared" si="36"/>
        <v>#DIV/0!</v>
      </c>
      <c r="F339" s="2" t="e">
        <f t="shared" si="37"/>
        <v>#DIV/0!</v>
      </c>
      <c r="G339" s="1" t="e">
        <f t="shared" si="38"/>
        <v>#DIV/0!</v>
      </c>
      <c r="I339" s="42"/>
    </row>
    <row r="340" spans="1:9" ht="27.75">
      <c r="A340" s="85" t="s">
        <v>166</v>
      </c>
      <c r="B340" s="84"/>
      <c r="C340" s="84"/>
      <c r="D340" s="84">
        <f t="shared" si="35"/>
        <v>0</v>
      </c>
      <c r="E340" s="2" t="e">
        <f t="shared" si="36"/>
        <v>#DIV/0!</v>
      </c>
      <c r="F340" s="2" t="e">
        <f t="shared" si="37"/>
        <v>#DIV/0!</v>
      </c>
      <c r="G340" s="1" t="e">
        <f t="shared" si="38"/>
        <v>#DIV/0!</v>
      </c>
      <c r="I340" s="42"/>
    </row>
    <row r="341" spans="1:9" ht="27.75">
      <c r="A341" s="85" t="s">
        <v>167</v>
      </c>
      <c r="B341" s="84"/>
      <c r="C341" s="84"/>
      <c r="D341" s="84">
        <f t="shared" si="35"/>
        <v>0</v>
      </c>
      <c r="E341" s="2" t="e">
        <f t="shared" si="36"/>
        <v>#DIV/0!</v>
      </c>
      <c r="F341" s="2" t="e">
        <f t="shared" si="37"/>
        <v>#DIV/0!</v>
      </c>
      <c r="G341" s="1" t="e">
        <f t="shared" si="38"/>
        <v>#DIV/0!</v>
      </c>
      <c r="I341" s="42"/>
    </row>
    <row r="342" spans="1:7" ht="27.75">
      <c r="A342" s="83" t="s">
        <v>9</v>
      </c>
      <c r="B342" s="75">
        <f>SUM(B308:B341)</f>
        <v>0</v>
      </c>
      <c r="C342" s="75">
        <f>SUM(C308:C341)</f>
        <v>0</v>
      </c>
      <c r="D342" s="75">
        <f>B342+C342</f>
        <v>0</v>
      </c>
      <c r="E342" s="1" t="e">
        <f t="shared" si="36"/>
        <v>#DIV/0!</v>
      </c>
      <c r="F342" s="1" t="e">
        <f t="shared" si="37"/>
        <v>#DIV/0!</v>
      </c>
      <c r="G342" s="1" t="e">
        <f t="shared" si="38"/>
        <v>#DIV/0!</v>
      </c>
    </row>
    <row r="344" spans="1:4" ht="27.75">
      <c r="A344" s="124" t="s">
        <v>168</v>
      </c>
      <c r="B344" s="124"/>
      <c r="C344" s="124"/>
      <c r="D344" s="124"/>
    </row>
    <row r="345" spans="1:9" ht="83.25">
      <c r="A345" s="4" t="s">
        <v>0</v>
      </c>
      <c r="B345" s="4" t="s">
        <v>30</v>
      </c>
      <c r="C345" s="4" t="s">
        <v>169</v>
      </c>
      <c r="D345" s="4" t="s">
        <v>170</v>
      </c>
      <c r="F345" s="42"/>
      <c r="G345" s="42"/>
      <c r="H345" s="42"/>
      <c r="I345" s="42"/>
    </row>
    <row r="346" spans="1:9" ht="27.75">
      <c r="A346" s="87" t="s">
        <v>4</v>
      </c>
      <c r="B346" s="3"/>
      <c r="C346" s="88"/>
      <c r="D346" s="89" t="e">
        <f>B346/C346</f>
        <v>#DIV/0!</v>
      </c>
      <c r="E346" s="41"/>
      <c r="F346" s="42"/>
      <c r="G346" s="42"/>
      <c r="H346" s="42"/>
      <c r="I346" s="42"/>
    </row>
    <row r="347" spans="1:9" ht="27.75">
      <c r="A347" s="87" t="s">
        <v>47</v>
      </c>
      <c r="B347" s="3"/>
      <c r="C347" s="88"/>
      <c r="D347" s="89" t="e">
        <f aca="true" t="shared" si="39" ref="D347:D378">B347/C347</f>
        <v>#DIV/0!</v>
      </c>
      <c r="E347" s="41"/>
      <c r="F347" s="42"/>
      <c r="G347" s="42"/>
      <c r="H347" s="42"/>
      <c r="I347" s="42"/>
    </row>
    <row r="348" spans="1:9" ht="27.75">
      <c r="A348" s="87" t="s">
        <v>5</v>
      </c>
      <c r="B348" s="3"/>
      <c r="C348" s="88"/>
      <c r="D348" s="89" t="e">
        <f t="shared" si="39"/>
        <v>#DIV/0!</v>
      </c>
      <c r="E348" s="41"/>
      <c r="F348" s="42"/>
      <c r="G348" s="42"/>
      <c r="H348" s="42"/>
      <c r="I348" s="42"/>
    </row>
    <row r="349" spans="1:9" ht="27.75">
      <c r="A349" s="8" t="s">
        <v>48</v>
      </c>
      <c r="B349" s="3"/>
      <c r="C349" s="88"/>
      <c r="D349" s="89" t="e">
        <f t="shared" si="39"/>
        <v>#DIV/0!</v>
      </c>
      <c r="E349" s="41"/>
      <c r="F349" s="42"/>
      <c r="G349" s="42"/>
      <c r="H349" s="42"/>
      <c r="I349" s="42"/>
    </row>
    <row r="350" spans="1:9" ht="27.75">
      <c r="A350" s="8" t="s">
        <v>6</v>
      </c>
      <c r="B350" s="3"/>
      <c r="C350" s="88"/>
      <c r="D350" s="89" t="e">
        <f t="shared" si="39"/>
        <v>#DIV/0!</v>
      </c>
      <c r="E350" s="41"/>
      <c r="F350" s="42"/>
      <c r="G350" s="42"/>
      <c r="H350" s="42"/>
      <c r="I350" s="42"/>
    </row>
    <row r="351" spans="1:9" ht="27.75">
      <c r="A351" s="8" t="s">
        <v>157</v>
      </c>
      <c r="B351" s="3"/>
      <c r="C351" s="88"/>
      <c r="D351" s="89" t="e">
        <f>B351/C351</f>
        <v>#DIV/0!</v>
      </c>
      <c r="E351" s="41"/>
      <c r="F351" s="42"/>
      <c r="G351" s="42"/>
      <c r="H351" s="42"/>
      <c r="I351" s="42"/>
    </row>
    <row r="352" spans="1:9" ht="27.75">
      <c r="A352" s="8" t="s">
        <v>158</v>
      </c>
      <c r="B352" s="3"/>
      <c r="C352" s="88"/>
      <c r="D352" s="89" t="e">
        <f t="shared" si="39"/>
        <v>#DIV/0!</v>
      </c>
      <c r="E352" s="41"/>
      <c r="F352" s="42"/>
      <c r="G352" s="42"/>
      <c r="H352" s="42"/>
      <c r="I352" s="42"/>
    </row>
    <row r="353" spans="1:9" ht="27.75">
      <c r="A353" s="8" t="s">
        <v>132</v>
      </c>
      <c r="B353" s="3"/>
      <c r="C353" s="88"/>
      <c r="D353" s="89" t="e">
        <f t="shared" si="39"/>
        <v>#DIV/0!</v>
      </c>
      <c r="E353" s="41"/>
      <c r="F353" s="42"/>
      <c r="G353" s="42"/>
      <c r="H353" s="42"/>
      <c r="I353" s="42"/>
    </row>
    <row r="354" spans="1:9" ht="27.75">
      <c r="A354" s="8" t="s">
        <v>76</v>
      </c>
      <c r="B354" s="53"/>
      <c r="C354" s="88"/>
      <c r="D354" s="89" t="e">
        <f t="shared" si="39"/>
        <v>#DIV/0!</v>
      </c>
      <c r="E354" s="41"/>
      <c r="F354" s="42"/>
      <c r="G354" s="42"/>
      <c r="H354" s="42"/>
      <c r="I354" s="42"/>
    </row>
    <row r="355" spans="1:9" ht="27.75">
      <c r="A355" s="87" t="s">
        <v>41</v>
      </c>
      <c r="B355" s="3"/>
      <c r="C355" s="88"/>
      <c r="D355" s="89" t="e">
        <f t="shared" si="39"/>
        <v>#DIV/0!</v>
      </c>
      <c r="E355" s="41"/>
      <c r="F355" s="42"/>
      <c r="G355" s="42"/>
      <c r="H355" s="42"/>
      <c r="I355" s="42"/>
    </row>
    <row r="356" spans="1:9" ht="27.75">
      <c r="A356" s="90" t="s">
        <v>89</v>
      </c>
      <c r="B356" s="53"/>
      <c r="C356" s="88"/>
      <c r="D356" s="89" t="e">
        <f>B356/C356</f>
        <v>#DIV/0!</v>
      </c>
      <c r="E356" s="41"/>
      <c r="F356" s="42"/>
      <c r="G356" s="42"/>
      <c r="H356" s="42"/>
      <c r="I356" s="42"/>
    </row>
    <row r="357" spans="1:9" ht="27.75">
      <c r="A357" s="8" t="s">
        <v>52</v>
      </c>
      <c r="B357" s="53"/>
      <c r="C357" s="88"/>
      <c r="D357" s="89" t="e">
        <f t="shared" si="39"/>
        <v>#DIV/0!</v>
      </c>
      <c r="E357" s="41"/>
      <c r="F357" s="42"/>
      <c r="G357" s="42"/>
      <c r="H357" s="42"/>
      <c r="I357" s="42"/>
    </row>
    <row r="358" spans="1:9" ht="27.75">
      <c r="A358" s="90" t="s">
        <v>8</v>
      </c>
      <c r="B358" s="53"/>
      <c r="C358" s="88"/>
      <c r="D358" s="89" t="e">
        <f t="shared" si="39"/>
        <v>#DIV/0!</v>
      </c>
      <c r="E358" s="41"/>
      <c r="F358" s="42"/>
      <c r="G358" s="42"/>
      <c r="H358" s="42"/>
      <c r="I358" s="42"/>
    </row>
    <row r="359" spans="1:9" ht="27.75">
      <c r="A359" s="8" t="s">
        <v>16</v>
      </c>
      <c r="B359" s="53"/>
      <c r="C359" s="88"/>
      <c r="D359" s="89" t="e">
        <f t="shared" si="39"/>
        <v>#DIV/0!</v>
      </c>
      <c r="E359" s="41"/>
      <c r="F359" s="42"/>
      <c r="G359" s="42"/>
      <c r="H359" s="42"/>
      <c r="I359" s="42"/>
    </row>
    <row r="360" spans="1:9" ht="27.75">
      <c r="A360" s="8" t="s">
        <v>7</v>
      </c>
      <c r="B360" s="53"/>
      <c r="C360" s="88"/>
      <c r="D360" s="89" t="e">
        <f t="shared" si="39"/>
        <v>#DIV/0!</v>
      </c>
      <c r="E360" s="41"/>
      <c r="F360" s="42"/>
      <c r="G360" s="42"/>
      <c r="H360" s="42"/>
      <c r="I360" s="42"/>
    </row>
    <row r="361" spans="1:9" ht="27.75">
      <c r="A361" s="8" t="s">
        <v>159</v>
      </c>
      <c r="B361" s="53"/>
      <c r="C361" s="88"/>
      <c r="D361" s="89" t="e">
        <f t="shared" si="39"/>
        <v>#DIV/0!</v>
      </c>
      <c r="E361" s="41"/>
      <c r="F361" s="42"/>
      <c r="G361" s="42"/>
      <c r="H361" s="42"/>
      <c r="I361" s="42"/>
    </row>
    <row r="362" spans="1:9" ht="27.75">
      <c r="A362" s="8" t="s">
        <v>112</v>
      </c>
      <c r="B362" s="53"/>
      <c r="C362" s="88"/>
      <c r="D362" s="89" t="e">
        <f t="shared" si="39"/>
        <v>#DIV/0!</v>
      </c>
      <c r="E362" s="41"/>
      <c r="F362" s="42"/>
      <c r="G362" s="42"/>
      <c r="H362" s="42"/>
      <c r="I362" s="42"/>
    </row>
    <row r="363" spans="1:9" ht="27.75">
      <c r="A363" s="8" t="s">
        <v>160</v>
      </c>
      <c r="B363" s="53"/>
      <c r="C363" s="88"/>
      <c r="D363" s="89" t="e">
        <f t="shared" si="39"/>
        <v>#DIV/0!</v>
      </c>
      <c r="E363" s="41"/>
      <c r="F363" s="42"/>
      <c r="G363" s="42"/>
      <c r="H363" s="42"/>
      <c r="I363" s="42"/>
    </row>
    <row r="364" spans="1:9" ht="27.75">
      <c r="A364" s="8" t="s">
        <v>11</v>
      </c>
      <c r="B364" s="53"/>
      <c r="C364" s="88"/>
      <c r="D364" s="89" t="e">
        <f t="shared" si="39"/>
        <v>#DIV/0!</v>
      </c>
      <c r="E364" s="41"/>
      <c r="F364" s="42"/>
      <c r="G364" s="42"/>
      <c r="H364" s="42"/>
      <c r="I364" s="42"/>
    </row>
    <row r="365" spans="1:9" ht="27.75">
      <c r="A365" s="8" t="s">
        <v>13</v>
      </c>
      <c r="B365" s="53"/>
      <c r="C365" s="88"/>
      <c r="D365" s="89" t="e">
        <f t="shared" si="39"/>
        <v>#DIV/0!</v>
      </c>
      <c r="E365" s="41"/>
      <c r="F365" s="42"/>
      <c r="G365" s="42"/>
      <c r="H365" s="42"/>
      <c r="I365" s="42"/>
    </row>
    <row r="366" spans="1:9" ht="27.75">
      <c r="A366" s="91" t="s">
        <v>28</v>
      </c>
      <c r="B366" s="53"/>
      <c r="C366" s="88"/>
      <c r="D366" s="89" t="e">
        <f t="shared" si="39"/>
        <v>#DIV/0!</v>
      </c>
      <c r="E366" s="41"/>
      <c r="F366" s="42"/>
      <c r="G366" s="42"/>
      <c r="H366" s="42"/>
      <c r="I366" s="42"/>
    </row>
    <row r="367" spans="1:9" ht="27.75">
      <c r="A367" s="91" t="s">
        <v>14</v>
      </c>
      <c r="B367" s="53"/>
      <c r="C367" s="88"/>
      <c r="D367" s="89" t="e">
        <f>B367/C367</f>
        <v>#DIV/0!</v>
      </c>
      <c r="E367" s="41"/>
      <c r="F367" s="42"/>
      <c r="G367" s="42"/>
      <c r="H367" s="42"/>
      <c r="I367" s="42"/>
    </row>
    <row r="368" spans="1:9" ht="27.75">
      <c r="A368" s="8" t="s">
        <v>10</v>
      </c>
      <c r="B368" s="53"/>
      <c r="C368" s="88"/>
      <c r="D368" s="89" t="e">
        <f t="shared" si="39"/>
        <v>#DIV/0!</v>
      </c>
      <c r="E368" s="41"/>
      <c r="F368" s="42"/>
      <c r="G368" s="42"/>
      <c r="H368" s="42"/>
      <c r="I368" s="42"/>
    </row>
    <row r="369" spans="1:9" ht="27.75">
      <c r="A369" s="91" t="s">
        <v>29</v>
      </c>
      <c r="B369" s="53"/>
      <c r="C369" s="88"/>
      <c r="D369" s="89" t="e">
        <f t="shared" si="39"/>
        <v>#DIV/0!</v>
      </c>
      <c r="F369" s="42"/>
      <c r="G369" s="42"/>
      <c r="H369" s="42"/>
      <c r="I369" s="42"/>
    </row>
    <row r="370" spans="1:9" ht="27.75">
      <c r="A370" s="8" t="s">
        <v>21</v>
      </c>
      <c r="B370" s="53"/>
      <c r="C370" s="88"/>
      <c r="D370" s="89" t="e">
        <f t="shared" si="39"/>
        <v>#DIV/0!</v>
      </c>
      <c r="E370" s="41"/>
      <c r="F370" s="42"/>
      <c r="G370" s="42"/>
      <c r="H370" s="42"/>
      <c r="I370" s="42"/>
    </row>
    <row r="371" spans="1:9" ht="27.75">
      <c r="A371" s="91" t="s">
        <v>55</v>
      </c>
      <c r="B371" s="53"/>
      <c r="C371" s="88"/>
      <c r="D371" s="89" t="e">
        <f t="shared" si="39"/>
        <v>#DIV/0!</v>
      </c>
      <c r="E371" s="41"/>
      <c r="F371" s="42"/>
      <c r="G371" s="42"/>
      <c r="H371" s="42"/>
      <c r="I371" s="42"/>
    </row>
    <row r="372" spans="1:9" ht="27.75">
      <c r="A372" s="91" t="s">
        <v>37</v>
      </c>
      <c r="B372" s="53"/>
      <c r="C372" s="88"/>
      <c r="D372" s="89" t="e">
        <f t="shared" si="39"/>
        <v>#DIV/0!</v>
      </c>
      <c r="E372" s="41"/>
      <c r="F372" s="42"/>
      <c r="G372" s="42"/>
      <c r="H372" s="42"/>
      <c r="I372" s="42"/>
    </row>
    <row r="373" spans="1:9" ht="27.75">
      <c r="A373" s="85" t="s">
        <v>161</v>
      </c>
      <c r="B373" s="7"/>
      <c r="C373" s="88"/>
      <c r="D373" s="89" t="e">
        <f t="shared" si="39"/>
        <v>#DIV/0!</v>
      </c>
      <c r="E373" s="42"/>
      <c r="F373" s="42"/>
      <c r="G373" s="42"/>
      <c r="H373" s="42"/>
      <c r="I373" s="42"/>
    </row>
    <row r="374" spans="1:9" ht="27.75">
      <c r="A374" s="85" t="s">
        <v>162</v>
      </c>
      <c r="B374" s="7"/>
      <c r="C374" s="88"/>
      <c r="D374" s="89" t="e">
        <f t="shared" si="39"/>
        <v>#DIV/0!</v>
      </c>
      <c r="E374" s="41"/>
      <c r="F374" s="42"/>
      <c r="G374" s="42"/>
      <c r="H374" s="42"/>
      <c r="I374" s="42"/>
    </row>
    <row r="375" spans="1:9" ht="27.75">
      <c r="A375" s="86" t="s">
        <v>163</v>
      </c>
      <c r="B375" s="7"/>
      <c r="C375" s="88"/>
      <c r="D375" s="89" t="e">
        <f t="shared" si="39"/>
        <v>#DIV/0!</v>
      </c>
      <c r="E375" s="41"/>
      <c r="F375" s="42"/>
      <c r="G375" s="42"/>
      <c r="H375" s="42"/>
      <c r="I375" s="42"/>
    </row>
    <row r="376" spans="1:9" ht="27.75">
      <c r="A376" s="86" t="s">
        <v>164</v>
      </c>
      <c r="B376" s="7"/>
      <c r="C376" s="88"/>
      <c r="D376" s="89" t="e">
        <f t="shared" si="39"/>
        <v>#DIV/0!</v>
      </c>
      <c r="E376" s="41"/>
      <c r="F376" s="42"/>
      <c r="G376" s="42"/>
      <c r="H376" s="42"/>
      <c r="I376" s="42"/>
    </row>
    <row r="377" spans="1:9" ht="27.75">
      <c r="A377" s="85" t="s">
        <v>165</v>
      </c>
      <c r="B377" s="7"/>
      <c r="C377" s="88"/>
      <c r="D377" s="89" t="e">
        <f t="shared" si="39"/>
        <v>#DIV/0!</v>
      </c>
      <c r="E377" s="41"/>
      <c r="F377" s="42"/>
      <c r="G377" s="42"/>
      <c r="H377" s="42"/>
      <c r="I377" s="42"/>
    </row>
    <row r="378" spans="1:9" ht="27.75">
      <c r="A378" s="85" t="s">
        <v>167</v>
      </c>
      <c r="B378" s="7"/>
      <c r="C378" s="88"/>
      <c r="D378" s="89" t="e">
        <f t="shared" si="39"/>
        <v>#DIV/0!</v>
      </c>
      <c r="E378" s="41"/>
      <c r="F378" s="42"/>
      <c r="G378" s="42"/>
      <c r="H378" s="42"/>
      <c r="I378" s="42"/>
    </row>
    <row r="379" spans="1:9" ht="27.75">
      <c r="A379" s="85" t="s">
        <v>166</v>
      </c>
      <c r="B379" s="7"/>
      <c r="C379" s="88"/>
      <c r="D379" s="89" t="e">
        <f>B379/C379</f>
        <v>#DIV/0!</v>
      </c>
      <c r="E379" s="41"/>
      <c r="F379" s="42"/>
      <c r="G379" s="42"/>
      <c r="H379" s="42"/>
      <c r="I379" s="42"/>
    </row>
    <row r="380" spans="1:9" ht="27.75">
      <c r="A380" s="77" t="s">
        <v>9</v>
      </c>
      <c r="B380" s="4">
        <f>SUM(B346:B372)</f>
        <v>0</v>
      </c>
      <c r="C380" s="27">
        <f>SUM(C346:C379)</f>
        <v>0</v>
      </c>
      <c r="D380" s="89" t="e">
        <f>B380/C380</f>
        <v>#DIV/0!</v>
      </c>
      <c r="E380" s="41"/>
      <c r="F380" s="42"/>
      <c r="G380" s="42"/>
      <c r="H380" s="42"/>
      <c r="I380" s="42"/>
    </row>
    <row r="381" spans="6:9" ht="14.25">
      <c r="F381" s="42"/>
      <c r="G381" s="42"/>
      <c r="H381" s="42"/>
      <c r="I381" s="42"/>
    </row>
    <row r="382" ht="14.25">
      <c r="I382" s="42"/>
    </row>
    <row r="383" spans="1:9" ht="27.75" customHeight="1">
      <c r="A383" s="124" t="s">
        <v>171</v>
      </c>
      <c r="B383" s="124"/>
      <c r="C383" s="124"/>
      <c r="D383" s="124"/>
      <c r="E383" s="124"/>
      <c r="F383" s="124"/>
      <c r="G383" s="124"/>
      <c r="I383" s="42"/>
    </row>
    <row r="384" spans="1:7" ht="55.5">
      <c r="A384" s="4" t="s">
        <v>0</v>
      </c>
      <c r="B384" s="4" t="s">
        <v>1</v>
      </c>
      <c r="C384" s="4" t="s">
        <v>2</v>
      </c>
      <c r="D384" s="4" t="s">
        <v>3</v>
      </c>
      <c r="E384" s="4" t="s">
        <v>58</v>
      </c>
      <c r="F384" s="4" t="s">
        <v>59</v>
      </c>
      <c r="G384" s="4" t="s">
        <v>172</v>
      </c>
    </row>
    <row r="385" spans="1:9" ht="27.75">
      <c r="A385" s="87" t="s">
        <v>4</v>
      </c>
      <c r="B385" s="84"/>
      <c r="C385" s="84"/>
      <c r="D385" s="84">
        <f>SUM(B385:C385)</f>
        <v>0</v>
      </c>
      <c r="E385" s="2" t="e">
        <f>B385/D385</f>
        <v>#DIV/0!</v>
      </c>
      <c r="F385" s="2" t="e">
        <f>C385/D385</f>
        <v>#DIV/0!</v>
      </c>
      <c r="G385" s="1" t="e">
        <f>D385/$D$413</f>
        <v>#DIV/0!</v>
      </c>
      <c r="I385" s="42"/>
    </row>
    <row r="386" spans="1:9" ht="27.75" customHeight="1">
      <c r="A386" s="87" t="s">
        <v>47</v>
      </c>
      <c r="B386" s="84"/>
      <c r="C386" s="84"/>
      <c r="D386" s="84">
        <f aca="true" t="shared" si="40" ref="D386:D412">SUM(B386:C386)</f>
        <v>0</v>
      </c>
      <c r="E386" s="2" t="e">
        <f aca="true" t="shared" si="41" ref="E386:E413">B386/D386</f>
        <v>#DIV/0!</v>
      </c>
      <c r="F386" s="2" t="e">
        <f aca="true" t="shared" si="42" ref="F386:F413">C386/D386</f>
        <v>#DIV/0!</v>
      </c>
      <c r="G386" s="1" t="e">
        <f aca="true" t="shared" si="43" ref="G386:G413">D386/$D$413</f>
        <v>#DIV/0!</v>
      </c>
      <c r="I386" s="42"/>
    </row>
    <row r="387" spans="1:9" ht="27.75">
      <c r="A387" s="87" t="s">
        <v>5</v>
      </c>
      <c r="B387" s="11"/>
      <c r="C387" s="11"/>
      <c r="D387" s="84">
        <f t="shared" si="40"/>
        <v>0</v>
      </c>
      <c r="E387" s="2" t="e">
        <f t="shared" si="41"/>
        <v>#DIV/0!</v>
      </c>
      <c r="F387" s="2" t="e">
        <f t="shared" si="42"/>
        <v>#DIV/0!</v>
      </c>
      <c r="G387" s="1" t="e">
        <f t="shared" si="43"/>
        <v>#DIV/0!</v>
      </c>
      <c r="I387" s="42"/>
    </row>
    <row r="388" spans="1:9" ht="27.75">
      <c r="A388" s="87" t="s">
        <v>48</v>
      </c>
      <c r="B388" s="11"/>
      <c r="C388" s="11"/>
      <c r="D388" s="84">
        <f>SUM(B388:C388)</f>
        <v>0</v>
      </c>
      <c r="E388" s="2" t="e">
        <f t="shared" si="41"/>
        <v>#DIV/0!</v>
      </c>
      <c r="F388" s="2" t="e">
        <f t="shared" si="42"/>
        <v>#DIV/0!</v>
      </c>
      <c r="G388" s="1" t="e">
        <f t="shared" si="43"/>
        <v>#DIV/0!</v>
      </c>
      <c r="I388" s="42"/>
    </row>
    <row r="389" spans="1:9" ht="27.75" customHeight="1">
      <c r="A389" s="87" t="s">
        <v>6</v>
      </c>
      <c r="B389" s="11"/>
      <c r="C389" s="11"/>
      <c r="D389" s="84">
        <f>SUM(B389:C389)</f>
        <v>0</v>
      </c>
      <c r="E389" s="2" t="e">
        <f t="shared" si="41"/>
        <v>#DIV/0!</v>
      </c>
      <c r="F389" s="2" t="e">
        <f t="shared" si="42"/>
        <v>#DIV/0!</v>
      </c>
      <c r="G389" s="1" t="e">
        <f t="shared" si="43"/>
        <v>#DIV/0!</v>
      </c>
      <c r="I389" s="42"/>
    </row>
    <row r="390" spans="1:9" ht="27.75">
      <c r="A390" s="87" t="s">
        <v>157</v>
      </c>
      <c r="B390" s="11"/>
      <c r="C390" s="11"/>
      <c r="D390" s="84">
        <f t="shared" si="40"/>
        <v>0</v>
      </c>
      <c r="E390" s="2" t="e">
        <f t="shared" si="41"/>
        <v>#DIV/0!</v>
      </c>
      <c r="F390" s="2" t="e">
        <f t="shared" si="42"/>
        <v>#DIV/0!</v>
      </c>
      <c r="G390" s="1" t="e">
        <f t="shared" si="43"/>
        <v>#DIV/0!</v>
      </c>
      <c r="I390" s="42"/>
    </row>
    <row r="391" spans="1:9" ht="27.75">
      <c r="A391" s="87" t="s">
        <v>158</v>
      </c>
      <c r="B391" s="11"/>
      <c r="C391" s="11"/>
      <c r="D391" s="84">
        <f t="shared" si="40"/>
        <v>0</v>
      </c>
      <c r="E391" s="2" t="e">
        <f t="shared" si="41"/>
        <v>#DIV/0!</v>
      </c>
      <c r="F391" s="2" t="e">
        <f t="shared" si="42"/>
        <v>#DIV/0!</v>
      </c>
      <c r="G391" s="1" t="e">
        <f t="shared" si="43"/>
        <v>#DIV/0!</v>
      </c>
      <c r="I391" s="42"/>
    </row>
    <row r="392" spans="1:9" ht="27.75" customHeight="1">
      <c r="A392" s="87" t="s">
        <v>76</v>
      </c>
      <c r="B392" s="11"/>
      <c r="C392" s="11"/>
      <c r="D392" s="84">
        <f t="shared" si="40"/>
        <v>0</v>
      </c>
      <c r="E392" s="2" t="e">
        <f t="shared" si="41"/>
        <v>#DIV/0!</v>
      </c>
      <c r="F392" s="2" t="e">
        <f t="shared" si="42"/>
        <v>#DIV/0!</v>
      </c>
      <c r="G392" s="1" t="e">
        <f t="shared" si="43"/>
        <v>#DIV/0!</v>
      </c>
      <c r="I392" s="42"/>
    </row>
    <row r="393" spans="1:9" ht="27.75">
      <c r="A393" s="87" t="s">
        <v>41</v>
      </c>
      <c r="B393" s="11"/>
      <c r="C393" s="11"/>
      <c r="D393" s="84">
        <f t="shared" si="40"/>
        <v>0</v>
      </c>
      <c r="E393" s="2" t="e">
        <f t="shared" si="41"/>
        <v>#DIV/0!</v>
      </c>
      <c r="F393" s="2" t="e">
        <f t="shared" si="42"/>
        <v>#DIV/0!</v>
      </c>
      <c r="G393" s="1" t="e">
        <f t="shared" si="43"/>
        <v>#DIV/0!</v>
      </c>
      <c r="I393" s="42"/>
    </row>
    <row r="394" spans="1:9" ht="27.75" customHeight="1">
      <c r="A394" s="87" t="s">
        <v>52</v>
      </c>
      <c r="B394" s="11"/>
      <c r="C394" s="11"/>
      <c r="D394" s="84">
        <f t="shared" si="40"/>
        <v>0</v>
      </c>
      <c r="E394" s="2" t="e">
        <f t="shared" si="41"/>
        <v>#DIV/0!</v>
      </c>
      <c r="F394" s="2" t="e">
        <f t="shared" si="42"/>
        <v>#DIV/0!</v>
      </c>
      <c r="G394" s="1" t="e">
        <f t="shared" si="43"/>
        <v>#DIV/0!</v>
      </c>
      <c r="I394" s="42"/>
    </row>
    <row r="395" spans="1:9" ht="27.75">
      <c r="A395" s="87" t="s">
        <v>8</v>
      </c>
      <c r="B395" s="92"/>
      <c r="C395" s="92"/>
      <c r="D395" s="84">
        <f t="shared" si="40"/>
        <v>0</v>
      </c>
      <c r="E395" s="2" t="e">
        <f t="shared" si="41"/>
        <v>#DIV/0!</v>
      </c>
      <c r="F395" s="2" t="e">
        <f t="shared" si="42"/>
        <v>#DIV/0!</v>
      </c>
      <c r="G395" s="1" t="e">
        <f t="shared" si="43"/>
        <v>#DIV/0!</v>
      </c>
      <c r="I395" s="42"/>
    </row>
    <row r="396" spans="1:9" ht="27.75" customHeight="1">
      <c r="A396" s="87" t="s">
        <v>16</v>
      </c>
      <c r="B396" s="11"/>
      <c r="C396" s="11"/>
      <c r="D396" s="84">
        <f t="shared" si="40"/>
        <v>0</v>
      </c>
      <c r="E396" s="2" t="e">
        <f t="shared" si="41"/>
        <v>#DIV/0!</v>
      </c>
      <c r="F396" s="2" t="e">
        <f t="shared" si="42"/>
        <v>#DIV/0!</v>
      </c>
      <c r="G396" s="1" t="e">
        <f t="shared" si="43"/>
        <v>#DIV/0!</v>
      </c>
      <c r="I396" s="42"/>
    </row>
    <row r="397" spans="1:9" ht="27.75">
      <c r="A397" s="87" t="s">
        <v>7</v>
      </c>
      <c r="B397" s="11"/>
      <c r="C397" s="11"/>
      <c r="D397" s="84">
        <f t="shared" si="40"/>
        <v>0</v>
      </c>
      <c r="E397" s="2" t="e">
        <f t="shared" si="41"/>
        <v>#DIV/0!</v>
      </c>
      <c r="F397" s="2" t="e">
        <f t="shared" si="42"/>
        <v>#DIV/0!</v>
      </c>
      <c r="G397" s="1" t="e">
        <f t="shared" si="43"/>
        <v>#DIV/0!</v>
      </c>
      <c r="I397" s="42"/>
    </row>
    <row r="398" spans="1:9" ht="27.75">
      <c r="A398" s="87" t="s">
        <v>20</v>
      </c>
      <c r="B398" s="11"/>
      <c r="C398" s="11"/>
      <c r="D398" s="84">
        <f t="shared" si="40"/>
        <v>0</v>
      </c>
      <c r="E398" s="2" t="e">
        <f t="shared" si="41"/>
        <v>#DIV/0!</v>
      </c>
      <c r="F398" s="2" t="e">
        <f t="shared" si="42"/>
        <v>#DIV/0!</v>
      </c>
      <c r="G398" s="1" t="e">
        <f t="shared" si="43"/>
        <v>#DIV/0!</v>
      </c>
      <c r="I398" s="42"/>
    </row>
    <row r="399" spans="1:9" ht="27.75" customHeight="1">
      <c r="A399" s="87" t="s">
        <v>112</v>
      </c>
      <c r="B399" s="93"/>
      <c r="C399" s="93"/>
      <c r="D399" s="84">
        <f t="shared" si="40"/>
        <v>0</v>
      </c>
      <c r="E399" s="2" t="e">
        <f t="shared" si="41"/>
        <v>#DIV/0!</v>
      </c>
      <c r="F399" s="2" t="e">
        <f t="shared" si="42"/>
        <v>#DIV/0!</v>
      </c>
      <c r="G399" s="1" t="e">
        <f t="shared" si="43"/>
        <v>#DIV/0!</v>
      </c>
      <c r="I399" s="42"/>
    </row>
    <row r="400" spans="1:9" ht="27.75">
      <c r="A400" s="87" t="s">
        <v>12</v>
      </c>
      <c r="B400" s="11"/>
      <c r="C400" s="11"/>
      <c r="D400" s="84">
        <f t="shared" si="40"/>
        <v>0</v>
      </c>
      <c r="E400" s="2" t="e">
        <f t="shared" si="41"/>
        <v>#DIV/0!</v>
      </c>
      <c r="F400" s="2" t="e">
        <f t="shared" si="42"/>
        <v>#DIV/0!</v>
      </c>
      <c r="G400" s="1" t="e">
        <f t="shared" si="43"/>
        <v>#DIV/0!</v>
      </c>
      <c r="I400" s="42"/>
    </row>
    <row r="401" spans="1:9" ht="27.75">
      <c r="A401" s="87" t="s">
        <v>11</v>
      </c>
      <c r="B401" s="11"/>
      <c r="C401" s="11"/>
      <c r="D401" s="84">
        <f t="shared" si="40"/>
        <v>0</v>
      </c>
      <c r="E401" s="2" t="e">
        <f t="shared" si="41"/>
        <v>#DIV/0!</v>
      </c>
      <c r="F401" s="2" t="e">
        <f t="shared" si="42"/>
        <v>#DIV/0!</v>
      </c>
      <c r="G401" s="1" t="e">
        <f t="shared" si="43"/>
        <v>#DIV/0!</v>
      </c>
      <c r="I401" s="42"/>
    </row>
    <row r="402" spans="1:9" ht="27.75" customHeight="1">
      <c r="A402" s="87" t="s">
        <v>13</v>
      </c>
      <c r="B402" s="11"/>
      <c r="C402" s="11"/>
      <c r="D402" s="84">
        <f t="shared" si="40"/>
        <v>0</v>
      </c>
      <c r="E402" s="2" t="e">
        <f t="shared" si="41"/>
        <v>#DIV/0!</v>
      </c>
      <c r="F402" s="2" t="e">
        <f t="shared" si="42"/>
        <v>#DIV/0!</v>
      </c>
      <c r="G402" s="1" t="e">
        <f t="shared" si="43"/>
        <v>#DIV/0!</v>
      </c>
      <c r="I402" s="42"/>
    </row>
    <row r="403" spans="1:9" ht="27.75" customHeight="1">
      <c r="A403" s="90" t="s">
        <v>28</v>
      </c>
      <c r="B403" s="93"/>
      <c r="C403" s="93"/>
      <c r="D403" s="84">
        <f t="shared" si="40"/>
        <v>0</v>
      </c>
      <c r="E403" s="2" t="e">
        <f t="shared" si="41"/>
        <v>#DIV/0!</v>
      </c>
      <c r="F403" s="2" t="e">
        <f t="shared" si="42"/>
        <v>#DIV/0!</v>
      </c>
      <c r="G403" s="1" t="e">
        <f t="shared" si="43"/>
        <v>#DIV/0!</v>
      </c>
      <c r="I403" s="42"/>
    </row>
    <row r="404" spans="1:9" ht="27.75" customHeight="1">
      <c r="A404" s="90" t="s">
        <v>14</v>
      </c>
      <c r="B404" s="11"/>
      <c r="C404" s="11"/>
      <c r="D404" s="84">
        <f t="shared" si="40"/>
        <v>0</v>
      </c>
      <c r="E404" s="2" t="e">
        <f t="shared" si="41"/>
        <v>#DIV/0!</v>
      </c>
      <c r="F404" s="2" t="e">
        <f t="shared" si="42"/>
        <v>#DIV/0!</v>
      </c>
      <c r="G404" s="1" t="e">
        <f t="shared" si="43"/>
        <v>#DIV/0!</v>
      </c>
      <c r="I404" s="42"/>
    </row>
    <row r="405" spans="1:9" ht="27.75" customHeight="1">
      <c r="A405" s="87" t="s">
        <v>10</v>
      </c>
      <c r="B405" s="11"/>
      <c r="C405" s="11"/>
      <c r="D405" s="84">
        <f t="shared" si="40"/>
        <v>0</v>
      </c>
      <c r="E405" s="2" t="e">
        <f t="shared" si="41"/>
        <v>#DIV/0!</v>
      </c>
      <c r="F405" s="2" t="e">
        <f t="shared" si="42"/>
        <v>#DIV/0!</v>
      </c>
      <c r="G405" s="1" t="e">
        <f t="shared" si="43"/>
        <v>#DIV/0!</v>
      </c>
      <c r="I405" s="42"/>
    </row>
    <row r="406" spans="1:9" ht="27.75">
      <c r="A406" s="87" t="s">
        <v>21</v>
      </c>
      <c r="B406" s="11"/>
      <c r="C406" s="11"/>
      <c r="D406" s="84">
        <f t="shared" si="40"/>
        <v>0</v>
      </c>
      <c r="E406" s="2" t="e">
        <f t="shared" si="41"/>
        <v>#DIV/0!</v>
      </c>
      <c r="F406" s="2" t="e">
        <f t="shared" si="42"/>
        <v>#DIV/0!</v>
      </c>
      <c r="G406" s="1" t="e">
        <f t="shared" si="43"/>
        <v>#DIV/0!</v>
      </c>
      <c r="I406" s="42"/>
    </row>
    <row r="407" spans="1:9" ht="27.75" customHeight="1">
      <c r="A407" s="87" t="s">
        <v>29</v>
      </c>
      <c r="B407" s="11"/>
      <c r="C407" s="11"/>
      <c r="D407" s="84">
        <f t="shared" si="40"/>
        <v>0</v>
      </c>
      <c r="E407" s="2" t="e">
        <f t="shared" si="41"/>
        <v>#DIV/0!</v>
      </c>
      <c r="F407" s="2" t="e">
        <f t="shared" si="42"/>
        <v>#DIV/0!</v>
      </c>
      <c r="G407" s="1" t="e">
        <f t="shared" si="43"/>
        <v>#DIV/0!</v>
      </c>
      <c r="I407" s="42"/>
    </row>
    <row r="408" spans="1:9" ht="27.75">
      <c r="A408" s="90" t="s">
        <v>37</v>
      </c>
      <c r="B408" s="11"/>
      <c r="C408" s="11"/>
      <c r="D408" s="84">
        <f t="shared" si="40"/>
        <v>0</v>
      </c>
      <c r="E408" s="2" t="e">
        <f t="shared" si="41"/>
        <v>#DIV/0!</v>
      </c>
      <c r="F408" s="2" t="e">
        <f t="shared" si="42"/>
        <v>#DIV/0!</v>
      </c>
      <c r="G408" s="1" t="e">
        <f t="shared" si="43"/>
        <v>#DIV/0!</v>
      </c>
      <c r="I408" s="42"/>
    </row>
    <row r="409" spans="1:9" ht="27.75" customHeight="1">
      <c r="A409" s="94" t="s">
        <v>162</v>
      </c>
      <c r="B409" s="93"/>
      <c r="C409" s="93"/>
      <c r="D409" s="84">
        <f>SUM(B409:C409)</f>
        <v>0</v>
      </c>
      <c r="E409" s="2" t="e">
        <f t="shared" si="41"/>
        <v>#DIV/0!</v>
      </c>
      <c r="F409" s="2" t="e">
        <f t="shared" si="42"/>
        <v>#DIV/0!</v>
      </c>
      <c r="G409" s="1" t="e">
        <f t="shared" si="43"/>
        <v>#DIV/0!</v>
      </c>
      <c r="I409" s="42"/>
    </row>
    <row r="410" spans="1:9" ht="27.75" customHeight="1">
      <c r="A410" s="95" t="s">
        <v>173</v>
      </c>
      <c r="B410" s="11"/>
      <c r="C410" s="11"/>
      <c r="D410" s="84">
        <f t="shared" si="40"/>
        <v>0</v>
      </c>
      <c r="E410" s="2" t="e">
        <f t="shared" si="41"/>
        <v>#DIV/0!</v>
      </c>
      <c r="F410" s="2" t="e">
        <f t="shared" si="42"/>
        <v>#DIV/0!</v>
      </c>
      <c r="G410" s="1" t="e">
        <f t="shared" si="43"/>
        <v>#DIV/0!</v>
      </c>
      <c r="I410" s="42"/>
    </row>
    <row r="411" spans="1:9" ht="55.5" customHeight="1">
      <c r="A411" s="95" t="s">
        <v>174</v>
      </c>
      <c r="B411" s="93"/>
      <c r="C411" s="93"/>
      <c r="D411" s="84">
        <f t="shared" si="40"/>
        <v>0</v>
      </c>
      <c r="E411" s="2" t="e">
        <f t="shared" si="41"/>
        <v>#DIV/0!</v>
      </c>
      <c r="F411" s="2" t="e">
        <f t="shared" si="42"/>
        <v>#DIV/0!</v>
      </c>
      <c r="G411" s="1" t="e">
        <f t="shared" si="43"/>
        <v>#DIV/0!</v>
      </c>
      <c r="I411" s="42"/>
    </row>
    <row r="412" spans="1:9" ht="27.75" customHeight="1">
      <c r="A412" s="96" t="s">
        <v>166</v>
      </c>
      <c r="B412" s="54"/>
      <c r="C412" s="54"/>
      <c r="D412" s="84">
        <f t="shared" si="40"/>
        <v>0</v>
      </c>
      <c r="E412" s="2" t="e">
        <f t="shared" si="41"/>
        <v>#DIV/0!</v>
      </c>
      <c r="F412" s="2" t="e">
        <f t="shared" si="42"/>
        <v>#DIV/0!</v>
      </c>
      <c r="G412" s="1" t="e">
        <f t="shared" si="43"/>
        <v>#DIV/0!</v>
      </c>
      <c r="I412" s="42"/>
    </row>
    <row r="413" spans="1:9" ht="27.75">
      <c r="A413" s="77" t="s">
        <v>9</v>
      </c>
      <c r="B413" s="77">
        <f>SUM(B385:B412)</f>
        <v>0</v>
      </c>
      <c r="C413" s="77">
        <f>SUM(C385:C412)</f>
        <v>0</v>
      </c>
      <c r="D413" s="77">
        <f>B413+C413</f>
        <v>0</v>
      </c>
      <c r="E413" s="1" t="e">
        <f t="shared" si="41"/>
        <v>#DIV/0!</v>
      </c>
      <c r="F413" s="1" t="e">
        <f t="shared" si="42"/>
        <v>#DIV/0!</v>
      </c>
      <c r="G413" s="1" t="e">
        <f t="shared" si="43"/>
        <v>#DIV/0!</v>
      </c>
      <c r="I413" s="42"/>
    </row>
    <row r="414" spans="1:9" ht="27.75">
      <c r="A414" s="97"/>
      <c r="B414" s="97"/>
      <c r="C414" s="97"/>
      <c r="D414" s="98"/>
      <c r="E414" s="98"/>
      <c r="F414" s="98"/>
      <c r="G414" s="98"/>
      <c r="I414" s="42"/>
    </row>
    <row r="415" spans="1:9" ht="18">
      <c r="A415" s="99"/>
      <c r="B415" s="98"/>
      <c r="C415" s="98"/>
      <c r="D415" s="98"/>
      <c r="E415" s="98"/>
      <c r="F415" s="98"/>
      <c r="G415" s="98"/>
      <c r="I415" s="42"/>
    </row>
    <row r="416" spans="1:7" ht="27.75">
      <c r="A416" s="123" t="s">
        <v>175</v>
      </c>
      <c r="B416" s="123"/>
      <c r="C416" s="123"/>
      <c r="D416" s="123"/>
      <c r="E416" s="123"/>
      <c r="F416" s="123"/>
      <c r="G416" s="123"/>
    </row>
    <row r="417" spans="1:7" ht="27.75" customHeight="1">
      <c r="A417" s="4" t="s">
        <v>0</v>
      </c>
      <c r="B417" s="4" t="s">
        <v>1</v>
      </c>
      <c r="C417" s="4" t="s">
        <v>2</v>
      </c>
      <c r="D417" s="4" t="s">
        <v>3</v>
      </c>
      <c r="E417" s="4" t="s">
        <v>58</v>
      </c>
      <c r="F417" s="4" t="s">
        <v>59</v>
      </c>
      <c r="G417" s="4" t="s">
        <v>176</v>
      </c>
    </row>
    <row r="418" spans="1:7" ht="27.75">
      <c r="A418" s="87" t="s">
        <v>4</v>
      </c>
      <c r="B418" s="84"/>
      <c r="C418" s="84"/>
      <c r="D418" s="84">
        <f>B418+C418</f>
        <v>0</v>
      </c>
      <c r="E418" s="2" t="e">
        <f>B418/D418</f>
        <v>#DIV/0!</v>
      </c>
      <c r="F418" s="2" t="e">
        <f>C418/D418</f>
        <v>#DIV/0!</v>
      </c>
      <c r="G418" s="1" t="e">
        <f aca="true" t="shared" si="44" ref="G418:G439">D418/$D$444</f>
        <v>#DIV/0!</v>
      </c>
    </row>
    <row r="419" spans="1:9" ht="27.75" customHeight="1">
      <c r="A419" s="87" t="s">
        <v>47</v>
      </c>
      <c r="B419" s="84"/>
      <c r="C419" s="84"/>
      <c r="D419" s="84">
        <f aca="true" t="shared" si="45" ref="D419:D443">B419+C419</f>
        <v>0</v>
      </c>
      <c r="E419" s="2" t="e">
        <f aca="true" t="shared" si="46" ref="E419:E444">B419/D419</f>
        <v>#DIV/0!</v>
      </c>
      <c r="F419" s="2" t="e">
        <f aca="true" t="shared" si="47" ref="F419:F444">C419/D419</f>
        <v>#DIV/0!</v>
      </c>
      <c r="G419" s="1" t="e">
        <f t="shared" si="44"/>
        <v>#DIV/0!</v>
      </c>
      <c r="I419" s="42"/>
    </row>
    <row r="420" spans="1:9" ht="27.75" customHeight="1">
      <c r="A420" s="87" t="s">
        <v>5</v>
      </c>
      <c r="B420" s="84"/>
      <c r="C420" s="84"/>
      <c r="D420" s="84">
        <f t="shared" si="45"/>
        <v>0</v>
      </c>
      <c r="E420" s="2" t="e">
        <f t="shared" si="46"/>
        <v>#DIV/0!</v>
      </c>
      <c r="F420" s="2" t="e">
        <f t="shared" si="47"/>
        <v>#DIV/0!</v>
      </c>
      <c r="G420" s="1" t="e">
        <f t="shared" si="44"/>
        <v>#DIV/0!</v>
      </c>
      <c r="I420" s="42"/>
    </row>
    <row r="421" spans="1:9" ht="27.75">
      <c r="A421" s="8" t="s">
        <v>48</v>
      </c>
      <c r="B421" s="84"/>
      <c r="C421" s="84"/>
      <c r="D421" s="84">
        <f t="shared" si="45"/>
        <v>0</v>
      </c>
      <c r="E421" s="2" t="e">
        <f t="shared" si="46"/>
        <v>#DIV/0!</v>
      </c>
      <c r="F421" s="2" t="e">
        <f t="shared" si="47"/>
        <v>#DIV/0!</v>
      </c>
      <c r="G421" s="1" t="e">
        <f t="shared" si="44"/>
        <v>#DIV/0!</v>
      </c>
      <c r="I421" s="42"/>
    </row>
    <row r="422" spans="1:9" ht="27.75" customHeight="1">
      <c r="A422" s="8" t="s">
        <v>6</v>
      </c>
      <c r="B422" s="84"/>
      <c r="C422" s="84"/>
      <c r="D422" s="84">
        <f t="shared" si="45"/>
        <v>0</v>
      </c>
      <c r="E422" s="2" t="e">
        <f t="shared" si="46"/>
        <v>#DIV/0!</v>
      </c>
      <c r="F422" s="2" t="e">
        <f t="shared" si="47"/>
        <v>#DIV/0!</v>
      </c>
      <c r="G422" s="1" t="e">
        <f t="shared" si="44"/>
        <v>#DIV/0!</v>
      </c>
      <c r="I422" s="42"/>
    </row>
    <row r="423" spans="1:9" ht="27.75" customHeight="1">
      <c r="A423" s="8" t="s">
        <v>157</v>
      </c>
      <c r="B423" s="84"/>
      <c r="C423" s="84"/>
      <c r="D423" s="84">
        <f t="shared" si="45"/>
        <v>0</v>
      </c>
      <c r="E423" s="2" t="e">
        <f t="shared" si="46"/>
        <v>#DIV/0!</v>
      </c>
      <c r="F423" s="2" t="e">
        <f t="shared" si="47"/>
        <v>#DIV/0!</v>
      </c>
      <c r="G423" s="1" t="e">
        <f t="shared" si="44"/>
        <v>#DIV/0!</v>
      </c>
      <c r="I423" s="42"/>
    </row>
    <row r="424" spans="1:9" ht="27.75">
      <c r="A424" s="8" t="s">
        <v>158</v>
      </c>
      <c r="B424" s="84"/>
      <c r="C424" s="84"/>
      <c r="D424" s="84">
        <f t="shared" si="45"/>
        <v>0</v>
      </c>
      <c r="E424" s="2" t="e">
        <f t="shared" si="46"/>
        <v>#DIV/0!</v>
      </c>
      <c r="F424" s="2" t="e">
        <f t="shared" si="47"/>
        <v>#DIV/0!</v>
      </c>
      <c r="G424" s="1" t="e">
        <f t="shared" si="44"/>
        <v>#DIV/0!</v>
      </c>
      <c r="I424" s="42"/>
    </row>
    <row r="425" spans="1:9" ht="27.75">
      <c r="A425" s="8" t="s">
        <v>41</v>
      </c>
      <c r="B425" s="84"/>
      <c r="C425" s="84"/>
      <c r="D425" s="84">
        <f t="shared" si="45"/>
        <v>0</v>
      </c>
      <c r="E425" s="2" t="e">
        <f t="shared" si="46"/>
        <v>#DIV/0!</v>
      </c>
      <c r="F425" s="2" t="e">
        <f t="shared" si="47"/>
        <v>#DIV/0!</v>
      </c>
      <c r="G425" s="1" t="e">
        <f t="shared" si="44"/>
        <v>#DIV/0!</v>
      </c>
      <c r="I425" s="42"/>
    </row>
    <row r="426" spans="1:9" ht="27.75" customHeight="1">
      <c r="A426" s="8" t="s">
        <v>76</v>
      </c>
      <c r="B426" s="84"/>
      <c r="C426" s="84"/>
      <c r="D426" s="84">
        <f t="shared" si="45"/>
        <v>0</v>
      </c>
      <c r="E426" s="2" t="e">
        <f t="shared" si="46"/>
        <v>#DIV/0!</v>
      </c>
      <c r="F426" s="2" t="e">
        <f t="shared" si="47"/>
        <v>#DIV/0!</v>
      </c>
      <c r="G426" s="1" t="e">
        <f t="shared" si="44"/>
        <v>#DIV/0!</v>
      </c>
      <c r="I426" s="42"/>
    </row>
    <row r="427" spans="1:9" ht="27.75" customHeight="1">
      <c r="A427" s="8" t="s">
        <v>52</v>
      </c>
      <c r="B427" s="84"/>
      <c r="C427" s="84"/>
      <c r="D427" s="84">
        <f t="shared" si="45"/>
        <v>0</v>
      </c>
      <c r="E427" s="2" t="e">
        <f t="shared" si="46"/>
        <v>#DIV/0!</v>
      </c>
      <c r="F427" s="2" t="e">
        <f t="shared" si="47"/>
        <v>#DIV/0!</v>
      </c>
      <c r="G427" s="1" t="e">
        <f t="shared" si="44"/>
        <v>#DIV/0!</v>
      </c>
      <c r="I427" s="42"/>
    </row>
    <row r="428" spans="1:9" ht="27.75" customHeight="1">
      <c r="A428" s="8" t="s">
        <v>8</v>
      </c>
      <c r="B428" s="84"/>
      <c r="C428" s="84"/>
      <c r="D428" s="84">
        <f t="shared" si="45"/>
        <v>0</v>
      </c>
      <c r="E428" s="2" t="e">
        <f t="shared" si="46"/>
        <v>#DIV/0!</v>
      </c>
      <c r="F428" s="2" t="e">
        <f t="shared" si="47"/>
        <v>#DIV/0!</v>
      </c>
      <c r="G428" s="1" t="e">
        <f t="shared" si="44"/>
        <v>#DIV/0!</v>
      </c>
      <c r="I428" s="42"/>
    </row>
    <row r="429" spans="1:9" ht="27.75" customHeight="1">
      <c r="A429" s="90" t="s">
        <v>13</v>
      </c>
      <c r="B429" s="84"/>
      <c r="C429" s="84"/>
      <c r="D429" s="84">
        <f t="shared" si="45"/>
        <v>0</v>
      </c>
      <c r="E429" s="2" t="e">
        <f t="shared" si="46"/>
        <v>#DIV/0!</v>
      </c>
      <c r="F429" s="2" t="e">
        <f t="shared" si="47"/>
        <v>#DIV/0!</v>
      </c>
      <c r="G429" s="1" t="e">
        <f t="shared" si="44"/>
        <v>#DIV/0!</v>
      </c>
      <c r="I429" s="42"/>
    </row>
    <row r="430" spans="1:9" ht="27.75" customHeight="1">
      <c r="A430" s="8" t="s">
        <v>7</v>
      </c>
      <c r="B430" s="84"/>
      <c r="C430" s="84"/>
      <c r="D430" s="84">
        <f t="shared" si="45"/>
        <v>0</v>
      </c>
      <c r="E430" s="2" t="e">
        <f t="shared" si="46"/>
        <v>#DIV/0!</v>
      </c>
      <c r="F430" s="2" t="e">
        <f t="shared" si="47"/>
        <v>#DIV/0!</v>
      </c>
      <c r="G430" s="1" t="e">
        <f t="shared" si="44"/>
        <v>#DIV/0!</v>
      </c>
      <c r="I430" s="42"/>
    </row>
    <row r="431" spans="1:9" ht="27.75">
      <c r="A431" s="8" t="s">
        <v>20</v>
      </c>
      <c r="B431" s="84"/>
      <c r="C431" s="84"/>
      <c r="D431" s="84">
        <f t="shared" si="45"/>
        <v>0</v>
      </c>
      <c r="E431" s="2" t="e">
        <f t="shared" si="46"/>
        <v>#DIV/0!</v>
      </c>
      <c r="F431" s="2" t="e">
        <f t="shared" si="47"/>
        <v>#DIV/0!</v>
      </c>
      <c r="G431" s="1" t="e">
        <f t="shared" si="44"/>
        <v>#DIV/0!</v>
      </c>
      <c r="I431" s="42"/>
    </row>
    <row r="432" spans="1:9" ht="27.75">
      <c r="A432" s="8" t="s">
        <v>112</v>
      </c>
      <c r="B432" s="84"/>
      <c r="C432" s="84"/>
      <c r="D432" s="84">
        <f t="shared" si="45"/>
        <v>0</v>
      </c>
      <c r="E432" s="2" t="e">
        <f t="shared" si="46"/>
        <v>#DIV/0!</v>
      </c>
      <c r="F432" s="2" t="e">
        <f t="shared" si="47"/>
        <v>#DIV/0!</v>
      </c>
      <c r="G432" s="1" t="e">
        <f t="shared" si="44"/>
        <v>#DIV/0!</v>
      </c>
      <c r="I432" s="42"/>
    </row>
    <row r="433" spans="1:9" ht="27.75" customHeight="1">
      <c r="A433" s="8" t="s">
        <v>16</v>
      </c>
      <c r="B433" s="84"/>
      <c r="C433" s="84"/>
      <c r="D433" s="84">
        <f>B433+C433</f>
        <v>0</v>
      </c>
      <c r="E433" s="2" t="e">
        <f>B433/D433</f>
        <v>#DIV/0!</v>
      </c>
      <c r="F433" s="2" t="e">
        <f>C433/D433</f>
        <v>#DIV/0!</v>
      </c>
      <c r="G433" s="1" t="e">
        <f t="shared" si="44"/>
        <v>#DIV/0!</v>
      </c>
      <c r="I433" s="42"/>
    </row>
    <row r="434" spans="1:9" ht="27.75">
      <c r="A434" s="8" t="s">
        <v>12</v>
      </c>
      <c r="B434" s="84"/>
      <c r="C434" s="84"/>
      <c r="D434" s="84">
        <f t="shared" si="45"/>
        <v>0</v>
      </c>
      <c r="E434" s="2" t="e">
        <f t="shared" si="46"/>
        <v>#DIV/0!</v>
      </c>
      <c r="F434" s="2" t="e">
        <f t="shared" si="47"/>
        <v>#DIV/0!</v>
      </c>
      <c r="G434" s="1" t="e">
        <f t="shared" si="44"/>
        <v>#DIV/0!</v>
      </c>
      <c r="I434" s="42"/>
    </row>
    <row r="435" spans="1:9" ht="27.75" customHeight="1">
      <c r="A435" s="8" t="s">
        <v>28</v>
      </c>
      <c r="B435" s="84"/>
      <c r="C435" s="84"/>
      <c r="D435" s="84">
        <f t="shared" si="45"/>
        <v>0</v>
      </c>
      <c r="E435" s="2" t="e">
        <f t="shared" si="46"/>
        <v>#DIV/0!</v>
      </c>
      <c r="F435" s="2" t="e">
        <f t="shared" si="47"/>
        <v>#DIV/0!</v>
      </c>
      <c r="G435" s="1" t="e">
        <f>D435/$D$444</f>
        <v>#DIV/0!</v>
      </c>
      <c r="I435" s="42"/>
    </row>
    <row r="436" spans="1:9" ht="27.75" customHeight="1">
      <c r="A436" s="8" t="s">
        <v>10</v>
      </c>
      <c r="B436" s="84"/>
      <c r="C436" s="84"/>
      <c r="D436" s="84">
        <f t="shared" si="45"/>
        <v>0</v>
      </c>
      <c r="E436" s="2" t="e">
        <f t="shared" si="46"/>
        <v>#DIV/0!</v>
      </c>
      <c r="F436" s="2" t="e">
        <f t="shared" si="47"/>
        <v>#DIV/0!</v>
      </c>
      <c r="G436" s="1" t="e">
        <f t="shared" si="44"/>
        <v>#DIV/0!</v>
      </c>
      <c r="I436" s="42"/>
    </row>
    <row r="437" spans="1:9" ht="27.75" hidden="1">
      <c r="A437" s="8" t="s">
        <v>21</v>
      </c>
      <c r="B437" s="84"/>
      <c r="C437" s="84"/>
      <c r="D437" s="84">
        <f t="shared" si="45"/>
        <v>0</v>
      </c>
      <c r="E437" s="2" t="e">
        <f t="shared" si="46"/>
        <v>#DIV/0!</v>
      </c>
      <c r="F437" s="2" t="e">
        <f t="shared" si="47"/>
        <v>#DIV/0!</v>
      </c>
      <c r="G437" s="1" t="e">
        <f t="shared" si="44"/>
        <v>#DIV/0!</v>
      </c>
      <c r="I437" s="42"/>
    </row>
    <row r="438" spans="1:9" ht="27.75" hidden="1">
      <c r="A438" s="100" t="s">
        <v>173</v>
      </c>
      <c r="B438" s="84"/>
      <c r="C438" s="84"/>
      <c r="D438" s="84">
        <f t="shared" si="45"/>
        <v>0</v>
      </c>
      <c r="E438" s="2" t="e">
        <f t="shared" si="46"/>
        <v>#DIV/0!</v>
      </c>
      <c r="F438" s="2" t="e">
        <f t="shared" si="47"/>
        <v>#DIV/0!</v>
      </c>
      <c r="G438" s="1" t="e">
        <f t="shared" si="44"/>
        <v>#DIV/0!</v>
      </c>
      <c r="I438" s="42"/>
    </row>
    <row r="439" spans="1:9" ht="27.75">
      <c r="A439" s="100" t="s">
        <v>14</v>
      </c>
      <c r="B439" s="84"/>
      <c r="C439" s="84"/>
      <c r="D439" s="84">
        <f t="shared" si="45"/>
        <v>0</v>
      </c>
      <c r="E439" s="2" t="e">
        <f t="shared" si="46"/>
        <v>#DIV/0!</v>
      </c>
      <c r="F439" s="2" t="e">
        <f t="shared" si="47"/>
        <v>#DIV/0!</v>
      </c>
      <c r="G439" s="1" t="e">
        <f t="shared" si="44"/>
        <v>#DIV/0!</v>
      </c>
      <c r="I439" s="42"/>
    </row>
    <row r="440" spans="1:9" ht="27.75">
      <c r="A440" s="85" t="s">
        <v>21</v>
      </c>
      <c r="B440" s="84"/>
      <c r="C440" s="84"/>
      <c r="D440" s="84">
        <f t="shared" si="45"/>
        <v>0</v>
      </c>
      <c r="E440" s="2" t="e">
        <f t="shared" si="46"/>
        <v>#DIV/0!</v>
      </c>
      <c r="F440" s="2" t="e">
        <f t="shared" si="47"/>
        <v>#DIV/0!</v>
      </c>
      <c r="G440" s="1" t="e">
        <f>D440/$D$444</f>
        <v>#DIV/0!</v>
      </c>
      <c r="I440" s="42"/>
    </row>
    <row r="441" spans="1:9" ht="27.75">
      <c r="A441" s="85" t="s">
        <v>161</v>
      </c>
      <c r="B441" s="85"/>
      <c r="C441" s="101"/>
      <c r="D441" s="101">
        <f t="shared" si="45"/>
        <v>0</v>
      </c>
      <c r="E441" s="2" t="e">
        <f t="shared" si="46"/>
        <v>#DIV/0!</v>
      </c>
      <c r="F441" s="2" t="e">
        <f t="shared" si="47"/>
        <v>#DIV/0!</v>
      </c>
      <c r="G441" s="1" t="e">
        <f>D441/$D$444</f>
        <v>#DIV/0!</v>
      </c>
      <c r="I441" s="42"/>
    </row>
    <row r="442" spans="1:9" ht="27.75">
      <c r="A442" s="85" t="s">
        <v>173</v>
      </c>
      <c r="B442" s="84"/>
      <c r="C442" s="101"/>
      <c r="D442" s="101">
        <f t="shared" si="45"/>
        <v>0</v>
      </c>
      <c r="E442" s="2" t="e">
        <f t="shared" si="46"/>
        <v>#DIV/0!</v>
      </c>
      <c r="F442" s="2" t="e">
        <f t="shared" si="47"/>
        <v>#DIV/0!</v>
      </c>
      <c r="G442" s="1" t="e">
        <f>D442/$D$444</f>
        <v>#DIV/0!</v>
      </c>
      <c r="I442" s="42"/>
    </row>
    <row r="443" spans="1:9" ht="27.75">
      <c r="A443" s="100" t="s">
        <v>166</v>
      </c>
      <c r="B443" s="101"/>
      <c r="C443" s="101"/>
      <c r="D443" s="101">
        <f t="shared" si="45"/>
        <v>0</v>
      </c>
      <c r="E443" s="2" t="e">
        <f t="shared" si="46"/>
        <v>#DIV/0!</v>
      </c>
      <c r="F443" s="2" t="e">
        <f t="shared" si="47"/>
        <v>#DIV/0!</v>
      </c>
      <c r="G443" s="1" t="e">
        <f>D443/$D$444</f>
        <v>#DIV/0!</v>
      </c>
      <c r="I443" s="42"/>
    </row>
    <row r="444" spans="1:9" ht="27.75" customHeight="1">
      <c r="A444" s="77" t="s">
        <v>9</v>
      </c>
      <c r="B444" s="77">
        <f>SUM(B418:B443)</f>
        <v>0</v>
      </c>
      <c r="C444" s="77">
        <f>SUM(C418:C443)</f>
        <v>0</v>
      </c>
      <c r="D444" s="77">
        <f>SUM(D418:D443)</f>
        <v>0</v>
      </c>
      <c r="E444" s="1" t="e">
        <f t="shared" si="46"/>
        <v>#DIV/0!</v>
      </c>
      <c r="F444" s="1" t="e">
        <f t="shared" si="47"/>
        <v>#DIV/0!</v>
      </c>
      <c r="G444" s="1" t="e">
        <f>D444/$D$444</f>
        <v>#DIV/0!</v>
      </c>
      <c r="I444" s="42"/>
    </row>
    <row r="445" spans="1:9" ht="30" customHeight="1">
      <c r="A445" s="106" t="s">
        <v>97</v>
      </c>
      <c r="B445" s="106"/>
      <c r="C445" s="106"/>
      <c r="D445" s="106"/>
      <c r="E445" s="106"/>
      <c r="F445" s="106"/>
      <c r="I445" s="42"/>
    </row>
    <row r="446" spans="1:9" ht="27.75" customHeight="1">
      <c r="A446" s="17" t="s">
        <v>18</v>
      </c>
      <c r="B446" s="40" t="s">
        <v>90</v>
      </c>
      <c r="C446" s="40" t="s">
        <v>91</v>
      </c>
      <c r="D446" s="107" t="s">
        <v>35</v>
      </c>
      <c r="E446" s="107"/>
      <c r="F446" s="107"/>
      <c r="I446" s="42"/>
    </row>
    <row r="447" spans="1:9" ht="27.75">
      <c r="A447" s="48" t="s">
        <v>30</v>
      </c>
      <c r="B447" s="3">
        <v>23169</v>
      </c>
      <c r="C447" s="3">
        <f>D32</f>
        <v>437744</v>
      </c>
      <c r="D447" s="102">
        <f>B447/C447</f>
        <v>0.05292819547498081</v>
      </c>
      <c r="E447" s="102"/>
      <c r="F447" s="102"/>
      <c r="G447" s="44"/>
      <c r="I447" s="42"/>
    </row>
    <row r="448" spans="1:9" ht="27.75">
      <c r="A448" s="48" t="s">
        <v>31</v>
      </c>
      <c r="B448" s="3">
        <v>7095</v>
      </c>
      <c r="C448" s="3">
        <f>D61</f>
        <v>102501</v>
      </c>
      <c r="D448" s="102">
        <f>B448/C448</f>
        <v>0.0692188368893962</v>
      </c>
      <c r="E448" s="102"/>
      <c r="F448" s="102"/>
      <c r="I448" s="42"/>
    </row>
    <row r="449" spans="1:9" ht="27.75">
      <c r="A449" s="49"/>
      <c r="B449" s="13"/>
      <c r="C449" s="13"/>
      <c r="D449" s="13"/>
      <c r="E449" s="12"/>
      <c r="F449" s="12"/>
      <c r="I449" s="42"/>
    </row>
    <row r="450" spans="1:9" ht="30">
      <c r="A450" s="109" t="s">
        <v>131</v>
      </c>
      <c r="B450" s="109"/>
      <c r="C450" s="109"/>
      <c r="D450" s="109"/>
      <c r="E450" s="109"/>
      <c r="F450" s="109"/>
      <c r="I450" s="42"/>
    </row>
    <row r="451" spans="1:9" ht="27.75">
      <c r="A451" s="107" t="s">
        <v>22</v>
      </c>
      <c r="B451" s="107"/>
      <c r="C451" s="40" t="s">
        <v>30</v>
      </c>
      <c r="D451" s="107" t="s">
        <v>36</v>
      </c>
      <c r="E451" s="107"/>
      <c r="F451" s="107"/>
      <c r="G451" s="41"/>
      <c r="I451" s="42"/>
    </row>
    <row r="452" spans="1:7" ht="27.75">
      <c r="A452" s="108" t="s">
        <v>46</v>
      </c>
      <c r="B452" s="108"/>
      <c r="C452" s="3">
        <f>B447</f>
        <v>23169</v>
      </c>
      <c r="D452" s="102"/>
      <c r="E452" s="102"/>
      <c r="F452" s="102"/>
      <c r="G452" s="41"/>
    </row>
    <row r="453" spans="1:7" ht="27.75">
      <c r="A453" s="110" t="s">
        <v>32</v>
      </c>
      <c r="B453" s="110"/>
      <c r="C453" s="3">
        <v>4520</v>
      </c>
      <c r="D453" s="102">
        <f>C453/$C$452</f>
        <v>0.1950882644913462</v>
      </c>
      <c r="E453" s="102"/>
      <c r="F453" s="102"/>
      <c r="G453" s="41"/>
    </row>
    <row r="454" spans="1:7" ht="27.75">
      <c r="A454" s="110" t="s">
        <v>33</v>
      </c>
      <c r="B454" s="110"/>
      <c r="C454" s="71">
        <v>7501</v>
      </c>
      <c r="D454" s="102">
        <f>C454/$C$452</f>
        <v>0.32375156459061677</v>
      </c>
      <c r="E454" s="102"/>
      <c r="F454" s="102"/>
      <c r="G454" s="41"/>
    </row>
    <row r="455" spans="1:7" ht="27.75">
      <c r="A455" s="110" t="s">
        <v>15</v>
      </c>
      <c r="B455" s="110"/>
      <c r="C455" s="3">
        <v>1176</v>
      </c>
      <c r="D455" s="102">
        <f>C455/$C$452</f>
        <v>0.050757477664120164</v>
      </c>
      <c r="E455" s="102"/>
      <c r="F455" s="102"/>
      <c r="G455" s="41"/>
    </row>
    <row r="456" spans="1:7" ht="27.75">
      <c r="A456" s="110" t="s">
        <v>45</v>
      </c>
      <c r="B456" s="110"/>
      <c r="C456" s="3">
        <v>6926</v>
      </c>
      <c r="D456" s="102">
        <f>C456/$C$452</f>
        <v>0.2989339203245716</v>
      </c>
      <c r="E456" s="102"/>
      <c r="F456" s="102"/>
      <c r="G456" s="41"/>
    </row>
    <row r="457" spans="1:7" ht="27.75">
      <c r="A457" s="110" t="s">
        <v>34</v>
      </c>
      <c r="B457" s="110"/>
      <c r="C457" s="3">
        <v>3046</v>
      </c>
      <c r="D457" s="102">
        <f>C457/$C$452</f>
        <v>0.13146877292934525</v>
      </c>
      <c r="E457" s="102"/>
      <c r="F457" s="102"/>
      <c r="G457" s="41"/>
    </row>
    <row r="460" spans="1:6" ht="30">
      <c r="A460" s="109" t="s">
        <v>129</v>
      </c>
      <c r="B460" s="109"/>
      <c r="C460" s="109"/>
      <c r="D460" s="109"/>
      <c r="E460" s="109"/>
      <c r="F460" s="109"/>
    </row>
    <row r="461" spans="1:6" ht="27.75">
      <c r="A461" s="107" t="s">
        <v>22</v>
      </c>
      <c r="B461" s="107"/>
      <c r="C461" s="57" t="s">
        <v>30</v>
      </c>
      <c r="D461" s="107" t="s">
        <v>36</v>
      </c>
      <c r="E461" s="107"/>
      <c r="F461" s="107"/>
    </row>
    <row r="462" spans="1:6" ht="27.75">
      <c r="A462" s="108" t="s">
        <v>127</v>
      </c>
      <c r="B462" s="108"/>
      <c r="C462" s="3">
        <f>B448</f>
        <v>7095</v>
      </c>
      <c r="D462" s="102"/>
      <c r="E462" s="102"/>
      <c r="F462" s="102"/>
    </row>
    <row r="463" spans="1:6" ht="27.75">
      <c r="A463" s="110" t="s">
        <v>32</v>
      </c>
      <c r="B463" s="110"/>
      <c r="C463" s="3">
        <v>1371</v>
      </c>
      <c r="D463" s="102">
        <f>C463/$C$452</f>
        <v>0.059173896154344166</v>
      </c>
      <c r="E463" s="102"/>
      <c r="F463" s="102"/>
    </row>
    <row r="464" spans="1:6" ht="27.75">
      <c r="A464" s="110" t="s">
        <v>33</v>
      </c>
      <c r="B464" s="110"/>
      <c r="C464" s="3">
        <v>2118</v>
      </c>
      <c r="D464" s="102">
        <f>C464/$C$452</f>
        <v>0.09141525313997151</v>
      </c>
      <c r="E464" s="102"/>
      <c r="F464" s="102"/>
    </row>
    <row r="465" spans="1:6" ht="27.75">
      <c r="A465" s="110" t="s">
        <v>15</v>
      </c>
      <c r="B465" s="110"/>
      <c r="C465" s="3">
        <v>439</v>
      </c>
      <c r="D465" s="102">
        <f>C465/$C$452</f>
        <v>0.018947731883119687</v>
      </c>
      <c r="E465" s="102"/>
      <c r="F465" s="102"/>
    </row>
    <row r="466" spans="1:6" ht="27.75">
      <c r="A466" s="110" t="s">
        <v>45</v>
      </c>
      <c r="B466" s="110"/>
      <c r="C466" s="3">
        <v>2398</v>
      </c>
      <c r="D466" s="102">
        <f>C466/$C$452</f>
        <v>0.10350036686952394</v>
      </c>
      <c r="E466" s="102"/>
      <c r="F466" s="102"/>
    </row>
    <row r="467" spans="1:6" ht="27.75">
      <c r="A467" s="110" t="s">
        <v>34</v>
      </c>
      <c r="B467" s="110"/>
      <c r="C467" s="3">
        <v>769</v>
      </c>
      <c r="D467" s="102">
        <f>C467/$C$452</f>
        <v>0.033190901635806465</v>
      </c>
      <c r="E467" s="102"/>
      <c r="F467" s="102"/>
    </row>
    <row r="470" spans="1:7" ht="27.75">
      <c r="A470" s="114" t="s">
        <v>98</v>
      </c>
      <c r="B470" s="114"/>
      <c r="C470" s="114"/>
      <c r="D470" s="114"/>
      <c r="E470" s="114"/>
      <c r="F470" s="114"/>
      <c r="G470" s="12"/>
    </row>
    <row r="471" spans="1:6" ht="27.75">
      <c r="A471" s="111" t="s">
        <v>22</v>
      </c>
      <c r="B471" s="112"/>
      <c r="C471" s="40" t="s">
        <v>23</v>
      </c>
      <c r="D471" s="111" t="s">
        <v>92</v>
      </c>
      <c r="E471" s="113"/>
      <c r="F471" s="112"/>
    </row>
    <row r="472" spans="1:6" ht="27.75">
      <c r="A472" s="115" t="s">
        <v>24</v>
      </c>
      <c r="B472" s="116"/>
      <c r="C472" s="3">
        <v>27139</v>
      </c>
      <c r="D472" s="117"/>
      <c r="E472" s="118"/>
      <c r="F472" s="119"/>
    </row>
    <row r="473" spans="1:6" ht="27.75">
      <c r="A473" s="115" t="s">
        <v>25</v>
      </c>
      <c r="B473" s="116"/>
      <c r="C473" s="14">
        <f>D32</f>
        <v>437744</v>
      </c>
      <c r="D473" s="117">
        <f>C472/C473</f>
        <v>0.061997423151430975</v>
      </c>
      <c r="E473" s="118"/>
      <c r="F473" s="119"/>
    </row>
    <row r="474" spans="1:6" ht="27.75">
      <c r="A474" s="50"/>
      <c r="B474" s="15"/>
      <c r="C474" s="15"/>
      <c r="D474" s="16"/>
      <c r="E474" s="12"/>
      <c r="F474" s="12"/>
    </row>
    <row r="475" spans="1:6" ht="20.25">
      <c r="A475" s="114" t="s">
        <v>99</v>
      </c>
      <c r="B475" s="114"/>
      <c r="C475" s="114"/>
      <c r="D475" s="114"/>
      <c r="E475" s="114"/>
      <c r="F475" s="114"/>
    </row>
    <row r="476" spans="1:6" ht="27.75">
      <c r="A476" s="111" t="s">
        <v>22</v>
      </c>
      <c r="B476" s="112"/>
      <c r="C476" s="40" t="s">
        <v>23</v>
      </c>
      <c r="D476" s="111" t="s">
        <v>93</v>
      </c>
      <c r="E476" s="113"/>
      <c r="F476" s="112"/>
    </row>
    <row r="477" spans="1:6" ht="27.75">
      <c r="A477" s="115" t="s">
        <v>26</v>
      </c>
      <c r="B477" s="116"/>
      <c r="C477" s="3">
        <v>11323</v>
      </c>
      <c r="D477" s="117"/>
      <c r="E477" s="118"/>
      <c r="F477" s="119"/>
    </row>
    <row r="478" spans="1:6" ht="27.75">
      <c r="A478" s="115" t="s">
        <v>27</v>
      </c>
      <c r="B478" s="116"/>
      <c r="C478" s="3">
        <f>D61</f>
        <v>102501</v>
      </c>
      <c r="D478" s="117">
        <f>C477/C478</f>
        <v>0.11046721495400044</v>
      </c>
      <c r="E478" s="118"/>
      <c r="F478" s="119"/>
    </row>
    <row r="479" spans="1:6" ht="27.75">
      <c r="A479" s="50"/>
      <c r="B479" s="15"/>
      <c r="C479" s="15"/>
      <c r="D479" s="16"/>
      <c r="E479" s="12"/>
      <c r="F479" s="12"/>
    </row>
    <row r="480" spans="1:6" ht="20.25">
      <c r="A480" s="114" t="s">
        <v>100</v>
      </c>
      <c r="B480" s="114"/>
      <c r="C480" s="114"/>
      <c r="D480" s="114"/>
      <c r="E480" s="114"/>
      <c r="F480" s="114"/>
    </row>
    <row r="481" spans="1:6" ht="27.75">
      <c r="A481" s="111" t="s">
        <v>22</v>
      </c>
      <c r="B481" s="112"/>
      <c r="C481" s="40" t="s">
        <v>23</v>
      </c>
      <c r="D481" s="111" t="s">
        <v>117</v>
      </c>
      <c r="E481" s="113"/>
      <c r="F481" s="112"/>
    </row>
    <row r="482" spans="1:6" ht="27.75">
      <c r="A482" s="115" t="s">
        <v>24</v>
      </c>
      <c r="B482" s="116"/>
      <c r="C482" s="3">
        <f>C472</f>
        <v>27139</v>
      </c>
      <c r="D482" s="120"/>
      <c r="E482" s="121"/>
      <c r="F482" s="122"/>
    </row>
    <row r="483" spans="1:6" ht="27.75">
      <c r="A483" s="115" t="s">
        <v>26</v>
      </c>
      <c r="B483" s="116"/>
      <c r="C483" s="3">
        <f>C477</f>
        <v>11323</v>
      </c>
      <c r="D483" s="120">
        <f>C483/C482</f>
        <v>0.4172224474004201</v>
      </c>
      <c r="E483" s="121"/>
      <c r="F483" s="122"/>
    </row>
    <row r="484" spans="1:6" ht="29.25" customHeight="1">
      <c r="A484" s="49"/>
      <c r="B484" s="13"/>
      <c r="C484" s="13"/>
      <c r="D484" s="16"/>
      <c r="E484" s="12"/>
      <c r="F484" s="12"/>
    </row>
    <row r="485" spans="1:6" ht="20.25">
      <c r="A485" s="114" t="s">
        <v>101</v>
      </c>
      <c r="B485" s="114"/>
      <c r="C485" s="114"/>
      <c r="D485" s="114"/>
      <c r="E485" s="114"/>
      <c r="F485" s="114"/>
    </row>
    <row r="486" spans="1:8" ht="27.75">
      <c r="A486" s="111" t="s">
        <v>42</v>
      </c>
      <c r="B486" s="112"/>
      <c r="C486" s="40" t="s">
        <v>23</v>
      </c>
      <c r="D486" s="111" t="s">
        <v>94</v>
      </c>
      <c r="E486" s="113"/>
      <c r="F486" s="112"/>
      <c r="H486" s="44"/>
    </row>
    <row r="487" spans="1:8" ht="27.75">
      <c r="A487" s="115" t="s">
        <v>30</v>
      </c>
      <c r="B487" s="116"/>
      <c r="C487" s="3">
        <f>C482</f>
        <v>27139</v>
      </c>
      <c r="D487" s="120"/>
      <c r="E487" s="121"/>
      <c r="F487" s="122"/>
      <c r="H487" s="44"/>
    </row>
    <row r="488" spans="1:8" ht="27.75">
      <c r="A488" s="115" t="s">
        <v>43</v>
      </c>
      <c r="B488" s="116"/>
      <c r="C488" s="14">
        <v>26450</v>
      </c>
      <c r="D488" s="120">
        <f>C488/C487</f>
        <v>0.9746121817310881</v>
      </c>
      <c r="E488" s="121"/>
      <c r="F488" s="122"/>
      <c r="H488" s="44"/>
    </row>
    <row r="489" spans="1:8" ht="27.75">
      <c r="A489" s="115" t="s">
        <v>44</v>
      </c>
      <c r="B489" s="116"/>
      <c r="C489" s="14">
        <v>689</v>
      </c>
      <c r="D489" s="120">
        <f>C489/C487</f>
        <v>0.0253878182689119</v>
      </c>
      <c r="E489" s="121"/>
      <c r="F489" s="122"/>
      <c r="H489" s="44"/>
    </row>
    <row r="490" ht="14.25">
      <c r="H490" s="44"/>
    </row>
    <row r="491" ht="14.25">
      <c r="H491" s="44"/>
    </row>
    <row r="492" ht="14.25">
      <c r="J492" s="41"/>
    </row>
    <row r="496" spans="6:8" ht="14.25">
      <c r="F496" s="80"/>
      <c r="H496" s="9"/>
    </row>
    <row r="498" ht="14.25">
      <c r="F498" s="80"/>
    </row>
    <row r="501" ht="14.25">
      <c r="F501" s="80"/>
    </row>
    <row r="502" ht="14.25">
      <c r="F502" s="80"/>
    </row>
    <row r="504" ht="14.25">
      <c r="F504" s="80"/>
    </row>
    <row r="505" ht="14.25">
      <c r="F505" s="80"/>
    </row>
  </sheetData>
  <sheetProtection/>
  <mergeCells count="81">
    <mergeCell ref="A221:G221"/>
    <mergeCell ref="A306:G306"/>
    <mergeCell ref="A344:D344"/>
    <mergeCell ref="A383:G383"/>
    <mergeCell ref="A416:G416"/>
    <mergeCell ref="A467:B467"/>
    <mergeCell ref="D467:F467"/>
    <mergeCell ref="A464:B464"/>
    <mergeCell ref="D464:F464"/>
    <mergeCell ref="A465:B465"/>
    <mergeCell ref="D465:F465"/>
    <mergeCell ref="A466:B466"/>
    <mergeCell ref="D466:F466"/>
    <mergeCell ref="A460:F460"/>
    <mergeCell ref="A461:B461"/>
    <mergeCell ref="D461:F461"/>
    <mergeCell ref="A462:B462"/>
    <mergeCell ref="D462:F462"/>
    <mergeCell ref="A487:B487"/>
    <mergeCell ref="D487:F487"/>
    <mergeCell ref="A488:B488"/>
    <mergeCell ref="D488:F488"/>
    <mergeCell ref="A489:B489"/>
    <mergeCell ref="D489:F489"/>
    <mergeCell ref="A486:B486"/>
    <mergeCell ref="D486:F486"/>
    <mergeCell ref="A477:B477"/>
    <mergeCell ref="D477:F477"/>
    <mergeCell ref="A478:B478"/>
    <mergeCell ref="D478:F478"/>
    <mergeCell ref="A480:F480"/>
    <mergeCell ref="A481:B481"/>
    <mergeCell ref="D481:F481"/>
    <mergeCell ref="A482:B482"/>
    <mergeCell ref="D482:F482"/>
    <mergeCell ref="A483:B483"/>
    <mergeCell ref="D483:F483"/>
    <mergeCell ref="A485:F485"/>
    <mergeCell ref="A476:B476"/>
    <mergeCell ref="D476:F476"/>
    <mergeCell ref="A456:B456"/>
    <mergeCell ref="D456:F456"/>
    <mergeCell ref="A457:B457"/>
    <mergeCell ref="D457:F457"/>
    <mergeCell ref="A470:F470"/>
    <mergeCell ref="A471:B471"/>
    <mergeCell ref="D471:F471"/>
    <mergeCell ref="A472:B472"/>
    <mergeCell ref="D472:F472"/>
    <mergeCell ref="A473:B473"/>
    <mergeCell ref="D473:F473"/>
    <mergeCell ref="A475:F475"/>
    <mergeCell ref="A463:B463"/>
    <mergeCell ref="D463:F463"/>
    <mergeCell ref="A453:B453"/>
    <mergeCell ref="D453:F453"/>
    <mergeCell ref="A454:B454"/>
    <mergeCell ref="D454:F454"/>
    <mergeCell ref="A455:B455"/>
    <mergeCell ref="D455:F455"/>
    <mergeCell ref="A452:B452"/>
    <mergeCell ref="D452:F452"/>
    <mergeCell ref="A450:F450"/>
    <mergeCell ref="A451:B451"/>
    <mergeCell ref="D451:F451"/>
    <mergeCell ref="D448:F448"/>
    <mergeCell ref="A143:G143"/>
    <mergeCell ref="A1:G1"/>
    <mergeCell ref="A33:G33"/>
    <mergeCell ref="A92:G92"/>
    <mergeCell ref="A98:G98"/>
    <mergeCell ref="A107:G107"/>
    <mergeCell ref="A243:F243"/>
    <mergeCell ref="A274:F274"/>
    <mergeCell ref="A445:F445"/>
    <mergeCell ref="D446:F446"/>
    <mergeCell ref="D447:F447"/>
    <mergeCell ref="A62:G62"/>
    <mergeCell ref="A171:G171"/>
    <mergeCell ref="A177:G177"/>
    <mergeCell ref="A187:G187"/>
  </mergeCells>
  <printOptions horizontalCentered="1" verticalCentered="1"/>
  <pageMargins left="0.1968503937007874" right="0.3937007874015748" top="0" bottom="0" header="0" footer="0"/>
  <pageSetup horizontalDpi="600" verticalDpi="600" orientation="portrait" paperSize="9" scale="71" r:id="rId1"/>
  <rowBreaks count="8" manualBreakCount="8">
    <brk id="32" max="6" man="1"/>
    <brk id="93" max="6" man="1"/>
    <brk id="106" max="6" man="1"/>
    <brk id="141" max="6" man="1"/>
    <brk id="242" max="6" man="1"/>
    <brk id="273" max="6" man="1"/>
    <brk id="444" max="6" man="1"/>
    <brk id="46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rightToLeft="1" zoomScalePageLayoutView="0" workbookViewId="0" topLeftCell="A1">
      <selection activeCell="B98" sqref="B98:D98"/>
    </sheetView>
  </sheetViews>
  <sheetFormatPr defaultColWidth="9.00390625" defaultRowHeight="15"/>
  <cols>
    <col min="1" max="1" width="33.140625" style="44" customWidth="1"/>
    <col min="2" max="4" width="16.421875" style="9" customWidth="1"/>
    <col min="5" max="6" width="23.8515625" style="9" customWidth="1"/>
    <col min="7" max="7" width="22.421875" style="9" customWidth="1"/>
    <col min="8" max="8" width="24.140625" style="41" bestFit="1" customWidth="1"/>
    <col min="9" max="9" width="9.00390625" style="41" customWidth="1"/>
    <col min="10" max="16384" width="9.00390625" style="42" customWidth="1"/>
  </cols>
  <sheetData>
    <row r="1" spans="1:3" ht="84" customHeight="1">
      <c r="A1" s="125" t="s">
        <v>128</v>
      </c>
      <c r="B1" s="125"/>
      <c r="C1" s="125"/>
    </row>
    <row r="2" spans="1:11" ht="63.75" customHeight="1">
      <c r="A2" s="104" t="s">
        <v>138</v>
      </c>
      <c r="B2" s="104"/>
      <c r="C2" s="104"/>
      <c r="D2" s="104"/>
      <c r="E2" s="104"/>
      <c r="F2" s="104"/>
      <c r="G2" s="104"/>
      <c r="J2" s="41"/>
      <c r="K2" s="41"/>
    </row>
    <row r="3" spans="1:11" ht="55.5">
      <c r="A3" s="22" t="s">
        <v>0</v>
      </c>
      <c r="B3" s="4" t="s">
        <v>1</v>
      </c>
      <c r="C3" s="4" t="s">
        <v>2</v>
      </c>
      <c r="D3" s="4" t="s">
        <v>3</v>
      </c>
      <c r="E3" s="4" t="s">
        <v>58</v>
      </c>
      <c r="F3" s="4" t="s">
        <v>59</v>
      </c>
      <c r="G3" s="4" t="s">
        <v>60</v>
      </c>
      <c r="J3" s="41"/>
      <c r="K3" s="41"/>
    </row>
    <row r="4" spans="1:11" ht="27.75">
      <c r="A4" s="21" t="s">
        <v>118</v>
      </c>
      <c r="B4" s="7">
        <f>'2106'!B3+'2106'!B4+'2106'!B5+'2106'!B6</f>
        <v>16308</v>
      </c>
      <c r="C4" s="7">
        <f>'2106'!C3+'2106'!C4+'2106'!C5+'2106'!C6</f>
        <v>20144</v>
      </c>
      <c r="D4" s="7">
        <f>'2106'!D3+'2106'!D4+'2106'!D5+'2106'!D6</f>
        <v>36452</v>
      </c>
      <c r="E4" s="2">
        <f aca="true" t="shared" si="0" ref="E4:E14">B4/D4</f>
        <v>0.44738285965104796</v>
      </c>
      <c r="F4" s="2">
        <f aca="true" t="shared" si="1" ref="F4:F14">C4/D4</f>
        <v>0.552617140348952</v>
      </c>
      <c r="G4" s="1">
        <f>D4/$D$14</f>
        <v>0.08327241492744618</v>
      </c>
      <c r="J4" s="41"/>
      <c r="K4" s="41"/>
    </row>
    <row r="5" spans="1:11" ht="27.75">
      <c r="A5" s="21" t="s">
        <v>119</v>
      </c>
      <c r="B5" s="7">
        <f>'2106'!B7+'2106'!B8+'2106'!B9+'2106'!B10+'2106'!B11+'2106'!B12+'2106'!B13+'2106'!B14</f>
        <v>49040</v>
      </c>
      <c r="C5" s="7">
        <f>'2106'!C7+'2106'!C8+'2106'!C9+'2106'!C10+'2106'!C11+'2106'!C12+'2106'!C13+'2106'!C14</f>
        <v>34684</v>
      </c>
      <c r="D5" s="7">
        <f>'2106'!D7+'2106'!D8+'2106'!D9+'2106'!D10+'2106'!D11+'2106'!D12+'2106'!D13+'2106'!D14</f>
        <v>83724</v>
      </c>
      <c r="E5" s="2">
        <f t="shared" si="0"/>
        <v>0.5857340786393388</v>
      </c>
      <c r="F5" s="2">
        <f t="shared" si="1"/>
        <v>0.4142659213606612</v>
      </c>
      <c r="G5" s="1">
        <f aca="true" t="shared" si="2" ref="G5:G13">D5/$D$14</f>
        <v>0.19126247304360539</v>
      </c>
      <c r="K5" s="41"/>
    </row>
    <row r="6" spans="1:11" ht="27.75">
      <c r="A6" s="21" t="s">
        <v>120</v>
      </c>
      <c r="B6" s="7">
        <f>'2106'!B15+'2106'!B16</f>
        <v>10330</v>
      </c>
      <c r="C6" s="7">
        <f>'2106'!C15+'2106'!C16</f>
        <v>9026</v>
      </c>
      <c r="D6" s="7">
        <f>'2106'!D15+'2106'!D16</f>
        <v>19356</v>
      </c>
      <c r="E6" s="2">
        <f t="shared" si="0"/>
        <v>0.5336846455879314</v>
      </c>
      <c r="F6" s="2">
        <f t="shared" si="1"/>
        <v>0.4663153544120686</v>
      </c>
      <c r="G6" s="1">
        <f t="shared" si="2"/>
        <v>0.04421762491319127</v>
      </c>
      <c r="K6" s="41"/>
    </row>
    <row r="7" spans="1:11" ht="27.75">
      <c r="A7" s="7" t="s">
        <v>16</v>
      </c>
      <c r="B7" s="7">
        <f>'2106'!B17</f>
        <v>20682</v>
      </c>
      <c r="C7" s="7">
        <f>'2106'!C17</f>
        <v>30159</v>
      </c>
      <c r="D7" s="7">
        <f>'2106'!D17</f>
        <v>50841</v>
      </c>
      <c r="E7" s="2">
        <f t="shared" si="0"/>
        <v>0.4067976633032395</v>
      </c>
      <c r="F7" s="2">
        <f t="shared" si="1"/>
        <v>0.5932023366967605</v>
      </c>
      <c r="G7" s="1">
        <f t="shared" si="2"/>
        <v>0.11614322526408129</v>
      </c>
      <c r="J7" s="41"/>
      <c r="K7" s="41"/>
    </row>
    <row r="8" spans="1:11" ht="27.75">
      <c r="A8" s="7" t="s">
        <v>7</v>
      </c>
      <c r="B8" s="7">
        <f>'2106'!B18</f>
        <v>13918</v>
      </c>
      <c r="C8" s="7">
        <f>'2106'!C18</f>
        <v>11609</v>
      </c>
      <c r="D8" s="7">
        <f>'2106'!D18</f>
        <v>25527</v>
      </c>
      <c r="E8" s="2">
        <f t="shared" si="0"/>
        <v>0.5452266227915541</v>
      </c>
      <c r="F8" s="2">
        <f t="shared" si="1"/>
        <v>0.45477337720844596</v>
      </c>
      <c r="G8" s="1">
        <f t="shared" si="2"/>
        <v>0.05831490551555247</v>
      </c>
      <c r="J8" s="41"/>
      <c r="K8" s="41"/>
    </row>
    <row r="9" spans="1:11" ht="27.75">
      <c r="A9" s="7" t="s">
        <v>20</v>
      </c>
      <c r="B9" s="7">
        <f>'2106'!B19</f>
        <v>44148</v>
      </c>
      <c r="C9" s="7">
        <f>'2106'!C19</f>
        <v>77093</v>
      </c>
      <c r="D9" s="7">
        <f>'2106'!D19</f>
        <v>121241</v>
      </c>
      <c r="E9" s="2">
        <f t="shared" si="0"/>
        <v>0.3641342450161249</v>
      </c>
      <c r="F9" s="2">
        <f t="shared" si="1"/>
        <v>0.6358657549838751</v>
      </c>
      <c r="G9" s="1">
        <f t="shared" si="2"/>
        <v>0.27696781680616983</v>
      </c>
      <c r="J9" s="41"/>
      <c r="K9" s="41"/>
    </row>
    <row r="10" spans="1:11" ht="27.75">
      <c r="A10" s="7" t="s">
        <v>103</v>
      </c>
      <c r="B10" s="7">
        <f>'2106'!B20</f>
        <v>645</v>
      </c>
      <c r="C10" s="7">
        <f>'2106'!C20</f>
        <v>591</v>
      </c>
      <c r="D10" s="7">
        <f>'2106'!D20</f>
        <v>1236</v>
      </c>
      <c r="E10" s="2">
        <f t="shared" si="0"/>
        <v>0.5218446601941747</v>
      </c>
      <c r="F10" s="2">
        <f t="shared" si="1"/>
        <v>0.47815533980582525</v>
      </c>
      <c r="G10" s="1">
        <f t="shared" si="2"/>
        <v>0.0028235681128696223</v>
      </c>
      <c r="J10" s="41"/>
      <c r="K10" s="41"/>
    </row>
    <row r="11" spans="1:11" ht="27.75">
      <c r="A11" s="7" t="s">
        <v>104</v>
      </c>
      <c r="B11" s="7">
        <f>'2106'!B21</f>
        <v>11976</v>
      </c>
      <c r="C11" s="7">
        <f>'2106'!C21</f>
        <v>37873</v>
      </c>
      <c r="D11" s="7">
        <f>'2106'!D21</f>
        <v>49849</v>
      </c>
      <c r="E11" s="2">
        <f t="shared" si="0"/>
        <v>0.240245541535437</v>
      </c>
      <c r="F11" s="2">
        <f t="shared" si="1"/>
        <v>0.759754458464563</v>
      </c>
      <c r="G11" s="1">
        <f t="shared" si="2"/>
        <v>0.11387706056507914</v>
      </c>
      <c r="J11" s="41"/>
      <c r="K11" s="41"/>
    </row>
    <row r="12" spans="1:11" ht="27.75">
      <c r="A12" s="21" t="s">
        <v>121</v>
      </c>
      <c r="B12" s="7">
        <f>'2106'!B22+'2106'!B23</f>
        <v>23531</v>
      </c>
      <c r="C12" s="7">
        <f>'2106'!C22+'2106'!C23</f>
        <v>12970</v>
      </c>
      <c r="D12" s="7">
        <f>'2106'!D22+'2106'!D23</f>
        <v>36501</v>
      </c>
      <c r="E12" s="2">
        <f t="shared" si="0"/>
        <v>0.6446672693898797</v>
      </c>
      <c r="F12" s="2">
        <f t="shared" si="1"/>
        <v>0.3553327306101203</v>
      </c>
      <c r="G12" s="1">
        <f t="shared" si="2"/>
        <v>0.08338435249826383</v>
      </c>
      <c r="J12" s="41"/>
      <c r="K12" s="41"/>
    </row>
    <row r="13" spans="1:11" ht="27.75">
      <c r="A13" s="21" t="s">
        <v>122</v>
      </c>
      <c r="B13" s="7">
        <f>SUM('2106'!B24:B31)</f>
        <v>6930</v>
      </c>
      <c r="C13" s="7">
        <f>SUM('2106'!C24:C31)</f>
        <v>6087</v>
      </c>
      <c r="D13" s="7">
        <f>SUM('2106'!D24:D31)</f>
        <v>13017</v>
      </c>
      <c r="E13" s="2">
        <f t="shared" si="0"/>
        <v>0.5323807328877621</v>
      </c>
      <c r="F13" s="2">
        <f t="shared" si="1"/>
        <v>0.46761926711223784</v>
      </c>
      <c r="G13" s="1">
        <f t="shared" si="2"/>
        <v>0.029736558353740998</v>
      </c>
      <c r="J13" s="41"/>
      <c r="K13" s="41"/>
    </row>
    <row r="14" spans="1:11" ht="27.75">
      <c r="A14" s="17" t="s">
        <v>9</v>
      </c>
      <c r="B14" s="17">
        <f>SUM(B4:B13)</f>
        <v>197508</v>
      </c>
      <c r="C14" s="17">
        <f>SUM(C4:C13)</f>
        <v>240236</v>
      </c>
      <c r="D14" s="5">
        <f>B14+C14</f>
        <v>437744</v>
      </c>
      <c r="E14" s="1">
        <f t="shared" si="0"/>
        <v>0.45119521912350596</v>
      </c>
      <c r="F14" s="1">
        <f t="shared" si="1"/>
        <v>0.548804780876494</v>
      </c>
      <c r="G14" s="20">
        <f>SUM(G4:G13)</f>
        <v>1</v>
      </c>
      <c r="J14" s="41"/>
      <c r="K14" s="41"/>
    </row>
    <row r="15" spans="1:11" ht="27.75">
      <c r="A15" s="79"/>
      <c r="B15" s="79"/>
      <c r="C15" s="79"/>
      <c r="D15" s="79"/>
      <c r="E15" s="68"/>
      <c r="F15" s="68"/>
      <c r="G15" s="79"/>
      <c r="J15" s="41"/>
      <c r="K15" s="41"/>
    </row>
    <row r="16" spans="1:11" ht="52.5" customHeight="1">
      <c r="A16" s="126" t="s">
        <v>61</v>
      </c>
      <c r="B16" s="126"/>
      <c r="C16" s="126"/>
      <c r="D16" s="126"/>
      <c r="E16" s="126"/>
      <c r="F16" s="126"/>
      <c r="G16" s="126"/>
      <c r="J16" s="41"/>
      <c r="K16" s="41"/>
    </row>
    <row r="17" spans="1:9" ht="56.25" customHeight="1">
      <c r="A17" s="4" t="s">
        <v>0</v>
      </c>
      <c r="B17" s="4" t="s">
        <v>1</v>
      </c>
      <c r="C17" s="4" t="s">
        <v>2</v>
      </c>
      <c r="D17" s="4" t="s">
        <v>3</v>
      </c>
      <c r="E17" s="4" t="s">
        <v>58</v>
      </c>
      <c r="F17" s="4" t="s">
        <v>59</v>
      </c>
      <c r="G17" s="4" t="s">
        <v>62</v>
      </c>
      <c r="H17" s="42"/>
      <c r="I17" s="42"/>
    </row>
    <row r="18" spans="1:11" ht="27.75">
      <c r="A18" s="21" t="s">
        <v>118</v>
      </c>
      <c r="B18" s="7">
        <f>'2106'!B35</f>
        <v>3830</v>
      </c>
      <c r="C18" s="7">
        <f>'2106'!C35</f>
        <v>5033</v>
      </c>
      <c r="D18" s="7">
        <f>'2106'!D35</f>
        <v>8863</v>
      </c>
      <c r="E18" s="2">
        <f aca="true" t="shared" si="3" ref="E18:E28">B18/D18</f>
        <v>0.4321335890781902</v>
      </c>
      <c r="F18" s="2">
        <f aca="true" t="shared" si="4" ref="F18:F28">C18/D18</f>
        <v>0.5678664109218098</v>
      </c>
      <c r="G18" s="24">
        <f aca="true" t="shared" si="5" ref="G18:G28">D18/$D$28</f>
        <v>0.08646744909805758</v>
      </c>
      <c r="J18" s="41"/>
      <c r="K18" s="41"/>
    </row>
    <row r="19" spans="1:11" ht="27.75">
      <c r="A19" s="21" t="s">
        <v>119</v>
      </c>
      <c r="B19" s="7">
        <f>'2106'!B36+'2106'!B37+'2106'!B38+'2106'!B39+'2106'!B40+'2106'!B41+'2106'!B42+'2106'!B43</f>
        <v>11269</v>
      </c>
      <c r="C19" s="7">
        <f>'2106'!C36+'2106'!C37+'2106'!C38+'2106'!C39+'2106'!C40+'2106'!C41+'2106'!C42+'2106'!C43</f>
        <v>8339</v>
      </c>
      <c r="D19" s="7">
        <f>'2106'!D36+'2106'!D37+'2106'!D38+'2106'!D39+'2106'!D40+'2106'!D41+'2106'!D42+'2106'!D43</f>
        <v>19608</v>
      </c>
      <c r="E19" s="2">
        <f t="shared" si="3"/>
        <v>0.5747144022847818</v>
      </c>
      <c r="F19" s="2">
        <f t="shared" si="4"/>
        <v>0.4252855977152183</v>
      </c>
      <c r="G19" s="24">
        <f t="shared" si="5"/>
        <v>0.1912956946761495</v>
      </c>
      <c r="J19" s="41"/>
      <c r="K19" s="41"/>
    </row>
    <row r="20" spans="1:11" ht="27.75">
      <c r="A20" s="21" t="s">
        <v>120</v>
      </c>
      <c r="B20" s="7">
        <f>'2106'!B44+'2106'!B45</f>
        <v>2891</v>
      </c>
      <c r="C20" s="7">
        <f>'2106'!C44+'2106'!C45</f>
        <v>2515</v>
      </c>
      <c r="D20" s="7">
        <f>'2106'!D44+'2106'!D45</f>
        <v>5406</v>
      </c>
      <c r="E20" s="2">
        <f t="shared" si="3"/>
        <v>0.5347761746207917</v>
      </c>
      <c r="F20" s="2">
        <f t="shared" si="4"/>
        <v>0.4652238253792083</v>
      </c>
      <c r="G20" s="24">
        <f t="shared" si="5"/>
        <v>0.05274094886879152</v>
      </c>
      <c r="J20" s="41"/>
      <c r="K20" s="41"/>
    </row>
    <row r="21" spans="1:11" ht="27.75">
      <c r="A21" s="7" t="s">
        <v>16</v>
      </c>
      <c r="B21" s="7">
        <f>'2106'!B46</f>
        <v>4115</v>
      </c>
      <c r="C21" s="7">
        <f>'2106'!C46</f>
        <v>6285</v>
      </c>
      <c r="D21" s="7">
        <f>'2106'!D46</f>
        <v>10400</v>
      </c>
      <c r="E21" s="2">
        <f t="shared" si="3"/>
        <v>0.3956730769230769</v>
      </c>
      <c r="F21" s="2">
        <f t="shared" si="4"/>
        <v>0.604326923076923</v>
      </c>
      <c r="G21" s="24">
        <f t="shared" si="5"/>
        <v>0.10146242475683163</v>
      </c>
      <c r="J21" s="41"/>
      <c r="K21" s="41"/>
    </row>
    <row r="22" spans="1:11" ht="27.75">
      <c r="A22" s="7" t="s">
        <v>7</v>
      </c>
      <c r="B22" s="7">
        <f>'2106'!B47</f>
        <v>2775</v>
      </c>
      <c r="C22" s="7">
        <f>'2106'!C47</f>
        <v>2595</v>
      </c>
      <c r="D22" s="7">
        <f>'2106'!D47</f>
        <v>5370</v>
      </c>
      <c r="E22" s="2">
        <f t="shared" si="3"/>
        <v>0.5167597765363129</v>
      </c>
      <c r="F22" s="2">
        <f t="shared" si="4"/>
        <v>0.48324022346368717</v>
      </c>
      <c r="G22" s="24">
        <f t="shared" si="5"/>
        <v>0.0523897327830948</v>
      </c>
      <c r="J22" s="41"/>
      <c r="K22" s="41"/>
    </row>
    <row r="23" spans="1:11" ht="27.75">
      <c r="A23" s="7" t="s">
        <v>20</v>
      </c>
      <c r="B23" s="7">
        <f>'2106'!B48</f>
        <v>10685</v>
      </c>
      <c r="C23" s="7">
        <f>'2106'!C48</f>
        <v>18019</v>
      </c>
      <c r="D23" s="7">
        <f>'2106'!D48</f>
        <v>28704</v>
      </c>
      <c r="E23" s="2">
        <f t="shared" si="3"/>
        <v>0.3722477703455964</v>
      </c>
      <c r="F23" s="2">
        <f t="shared" si="4"/>
        <v>0.6277522296544036</v>
      </c>
      <c r="G23" s="24">
        <f t="shared" si="5"/>
        <v>0.28003629232885535</v>
      </c>
      <c r="J23" s="41"/>
      <c r="K23" s="41"/>
    </row>
    <row r="24" spans="1:10" ht="27.75">
      <c r="A24" s="7" t="s">
        <v>103</v>
      </c>
      <c r="B24" s="7">
        <f>'2106'!B49</f>
        <v>106</v>
      </c>
      <c r="C24" s="7">
        <f>'2106'!C49</f>
        <v>107</v>
      </c>
      <c r="D24" s="7">
        <f>'2106'!D49</f>
        <v>213</v>
      </c>
      <c r="E24" s="2">
        <f t="shared" si="3"/>
        <v>0.49765258215962443</v>
      </c>
      <c r="F24" s="2">
        <f t="shared" si="4"/>
        <v>0.5023474178403756</v>
      </c>
      <c r="G24" s="24">
        <f t="shared" si="5"/>
        <v>0.0020780285070389555</v>
      </c>
      <c r="J24" s="41"/>
    </row>
    <row r="25" spans="1:10" ht="27.75">
      <c r="A25" s="7" t="s">
        <v>77</v>
      </c>
      <c r="B25" s="7">
        <f>'2106'!B50</f>
        <v>3268</v>
      </c>
      <c r="C25" s="7">
        <f>'2106'!C50</f>
        <v>9954</v>
      </c>
      <c r="D25" s="7">
        <f>'2106'!D50</f>
        <v>13222</v>
      </c>
      <c r="E25" s="2">
        <f t="shared" si="3"/>
        <v>0.2471638178792921</v>
      </c>
      <c r="F25" s="2">
        <f t="shared" si="4"/>
        <v>0.7528361821207079</v>
      </c>
      <c r="G25" s="24">
        <f t="shared" si="5"/>
        <v>0.1289938634745027</v>
      </c>
      <c r="J25" s="41"/>
    </row>
    <row r="26" spans="1:10" ht="27.75">
      <c r="A26" s="21" t="s">
        <v>121</v>
      </c>
      <c r="B26" s="7">
        <f>'2106'!B51+'2106'!B52</f>
        <v>4835</v>
      </c>
      <c r="C26" s="7">
        <f>'2106'!C51+'2106'!C52</f>
        <v>2671</v>
      </c>
      <c r="D26" s="7">
        <f>'2106'!D51+'2106'!D52</f>
        <v>7506</v>
      </c>
      <c r="E26" s="2">
        <f t="shared" si="3"/>
        <v>0.6441513455901945</v>
      </c>
      <c r="F26" s="2">
        <f t="shared" si="4"/>
        <v>0.3558486544098055</v>
      </c>
      <c r="G26" s="24">
        <f t="shared" si="5"/>
        <v>0.07322855386776714</v>
      </c>
      <c r="J26" s="41"/>
    </row>
    <row r="27" spans="1:10" ht="27.75">
      <c r="A27" s="21" t="s">
        <v>122</v>
      </c>
      <c r="B27" s="7">
        <f>SUM('2106'!B53:B60)</f>
        <v>1608</v>
      </c>
      <c r="C27" s="7">
        <f>SUM('2106'!C53:C60)</f>
        <v>1601</v>
      </c>
      <c r="D27" s="7">
        <f>SUM('2106'!D53:D60)</f>
        <v>3209</v>
      </c>
      <c r="E27" s="2">
        <f t="shared" si="3"/>
        <v>0.5010906824555936</v>
      </c>
      <c r="F27" s="2">
        <f t="shared" si="4"/>
        <v>0.49890931754440637</v>
      </c>
      <c r="G27" s="24">
        <f t="shared" si="5"/>
        <v>0.03130701163891084</v>
      </c>
      <c r="J27" s="41"/>
    </row>
    <row r="28" spans="1:7" ht="27.75">
      <c r="A28" s="22" t="s">
        <v>9</v>
      </c>
      <c r="B28" s="17">
        <f>SUM(B18:B27)</f>
        <v>45382</v>
      </c>
      <c r="C28" s="17">
        <f>SUM(C18:C27)</f>
        <v>57119</v>
      </c>
      <c r="D28" s="75">
        <f>B28+C28</f>
        <v>102501</v>
      </c>
      <c r="E28" s="1">
        <f t="shared" si="3"/>
        <v>0.4427469000302436</v>
      </c>
      <c r="F28" s="1">
        <f t="shared" si="4"/>
        <v>0.5572530999697564</v>
      </c>
      <c r="G28" s="25">
        <f t="shared" si="5"/>
        <v>1</v>
      </c>
    </row>
    <row r="29" spans="1:7" ht="30">
      <c r="A29" s="43"/>
      <c r="B29" s="78"/>
      <c r="C29" s="78"/>
      <c r="D29" s="78"/>
      <c r="E29" s="78"/>
      <c r="F29" s="78"/>
      <c r="G29" s="78"/>
    </row>
    <row r="30" spans="1:7" ht="30">
      <c r="A30" s="103" t="s">
        <v>63</v>
      </c>
      <c r="B30" s="103"/>
      <c r="C30" s="103"/>
      <c r="D30" s="103"/>
      <c r="E30" s="103"/>
      <c r="F30" s="103"/>
      <c r="G30" s="103"/>
    </row>
    <row r="31" spans="1:7" ht="55.5">
      <c r="A31" s="22" t="s">
        <v>18</v>
      </c>
      <c r="B31" s="4" t="s">
        <v>1</v>
      </c>
      <c r="C31" s="4" t="s">
        <v>2</v>
      </c>
      <c r="D31" s="4" t="s">
        <v>3</v>
      </c>
      <c r="E31" s="4" t="s">
        <v>58</v>
      </c>
      <c r="F31" s="4" t="s">
        <v>59</v>
      </c>
      <c r="G31" s="4" t="s">
        <v>64</v>
      </c>
    </row>
    <row r="32" spans="1:10" ht="27.75">
      <c r="A32" s="18" t="s">
        <v>65</v>
      </c>
      <c r="B32" s="6">
        <v>2450</v>
      </c>
      <c r="C32" s="6">
        <v>2586</v>
      </c>
      <c r="D32" s="26">
        <f>B32+C32</f>
        <v>5036</v>
      </c>
      <c r="E32" s="2">
        <f>B32/D32</f>
        <v>0.48649722001588563</v>
      </c>
      <c r="F32" s="2">
        <f>C32/D32</f>
        <v>0.5135027799841144</v>
      </c>
      <c r="G32" s="1">
        <f>D32/$D$35</f>
        <v>0.2071234679608456</v>
      </c>
      <c r="J32" s="41"/>
    </row>
    <row r="33" spans="1:10" ht="27.75">
      <c r="A33" s="18" t="s">
        <v>66</v>
      </c>
      <c r="B33" s="6">
        <v>9735</v>
      </c>
      <c r="C33" s="6">
        <v>7959</v>
      </c>
      <c r="D33" s="26">
        <f>B33+C33</f>
        <v>17694</v>
      </c>
      <c r="E33" s="2">
        <f>B33/D33</f>
        <v>0.550186503899627</v>
      </c>
      <c r="F33" s="2">
        <f>C33/D33</f>
        <v>0.449813496100373</v>
      </c>
      <c r="G33" s="1">
        <f>D33/$D$35</f>
        <v>0.7277288804803816</v>
      </c>
      <c r="J33" s="41"/>
    </row>
    <row r="34" spans="1:10" ht="27.75">
      <c r="A34" s="18" t="s">
        <v>67</v>
      </c>
      <c r="B34" s="6">
        <v>900</v>
      </c>
      <c r="C34" s="6">
        <v>684</v>
      </c>
      <c r="D34" s="26">
        <f>B34+C34</f>
        <v>1584</v>
      </c>
      <c r="E34" s="2">
        <f>B34/D34</f>
        <v>0.5681818181818182</v>
      </c>
      <c r="F34" s="2">
        <f>C34/D34</f>
        <v>0.4318181818181818</v>
      </c>
      <c r="G34" s="1">
        <f>D34/$D$35</f>
        <v>0.06514765155877272</v>
      </c>
      <c r="J34" s="41"/>
    </row>
    <row r="35" spans="1:7" ht="27.75">
      <c r="A35" s="22" t="s">
        <v>68</v>
      </c>
      <c r="B35" s="4">
        <f>SUM(B32:B34)</f>
        <v>13085</v>
      </c>
      <c r="C35" s="4">
        <f>SUM(C32:C34)</f>
        <v>11229</v>
      </c>
      <c r="D35" s="4">
        <f>SUM(D32:D34)</f>
        <v>24314</v>
      </c>
      <c r="E35" s="1">
        <f>B35/D35</f>
        <v>0.5381673110142304</v>
      </c>
      <c r="F35" s="1">
        <f>C35/D35</f>
        <v>0.4618326889857695</v>
      </c>
      <c r="G35" s="1">
        <f>SUM(G32:G34)</f>
        <v>1</v>
      </c>
    </row>
    <row r="38" spans="1:10" ht="30">
      <c r="A38" s="103" t="s">
        <v>96</v>
      </c>
      <c r="B38" s="103"/>
      <c r="C38" s="103"/>
      <c r="D38" s="103"/>
      <c r="E38" s="103"/>
      <c r="F38" s="103"/>
      <c r="G38" s="103"/>
      <c r="J38" s="41"/>
    </row>
    <row r="39" spans="1:10" ht="83.25">
      <c r="A39" s="22" t="s">
        <v>0</v>
      </c>
      <c r="B39" s="4" t="s">
        <v>1</v>
      </c>
      <c r="C39" s="4" t="s">
        <v>2</v>
      </c>
      <c r="D39" s="4" t="s">
        <v>3</v>
      </c>
      <c r="E39" s="4" t="s">
        <v>58</v>
      </c>
      <c r="F39" s="4" t="s">
        <v>59</v>
      </c>
      <c r="G39" s="4" t="s">
        <v>73</v>
      </c>
      <c r="J39" s="41"/>
    </row>
    <row r="40" spans="1:10" ht="27.75">
      <c r="A40" s="21" t="s">
        <v>118</v>
      </c>
      <c r="B40" s="6">
        <f>'2106'!B109+'2106'!B110+'2106'!B111</f>
        <v>2719</v>
      </c>
      <c r="C40" s="6">
        <f>'2106'!C109+'2106'!C110+'2106'!C111</f>
        <v>1865</v>
      </c>
      <c r="D40" s="6">
        <f>'2106'!D109+'2106'!D110+'2106'!D111</f>
        <v>4584</v>
      </c>
      <c r="E40" s="2">
        <f aca="true" t="shared" si="6" ref="E40:E51">B40/D40</f>
        <v>0.5931500872600349</v>
      </c>
      <c r="F40" s="2">
        <f aca="true" t="shared" si="7" ref="F40:F51">C40/D40</f>
        <v>0.40684991273996507</v>
      </c>
      <c r="G40" s="1">
        <f aca="true" t="shared" si="8" ref="G40:G50">D40/$D$51</f>
        <v>0.25907087148185826</v>
      </c>
      <c r="J40" s="41"/>
    </row>
    <row r="41" spans="1:11" ht="27.75">
      <c r="A41" s="21" t="s">
        <v>119</v>
      </c>
      <c r="B41" s="7">
        <f>'2106'!B112+'2106'!B113+'2106'!B114+'2106'!B115+'2106'!B116+'2106'!B117</f>
        <v>2148</v>
      </c>
      <c r="C41" s="7">
        <f>'2106'!C112+'2106'!C113+'2106'!C114+'2106'!C115+'2106'!C116+'2106'!C117</f>
        <v>1360</v>
      </c>
      <c r="D41" s="7">
        <f>'2106'!D112+'2106'!D113+'2106'!D114+'2106'!D115+'2106'!D116+'2106'!D117</f>
        <v>3508</v>
      </c>
      <c r="E41" s="2">
        <f t="shared" si="6"/>
        <v>0.6123147092360319</v>
      </c>
      <c r="F41" s="2">
        <f t="shared" si="7"/>
        <v>0.38768529076396807</v>
      </c>
      <c r="G41" s="1">
        <f>D41/$D$14</f>
        <v>0.008013816294455207</v>
      </c>
      <c r="K41" s="41"/>
    </row>
    <row r="42" spans="1:10" ht="27.75">
      <c r="A42" s="21" t="s">
        <v>120</v>
      </c>
      <c r="B42" s="6">
        <f>'2106'!B118+'2106'!B119</f>
        <v>593</v>
      </c>
      <c r="C42" s="6">
        <f>'2106'!C118+'2106'!C119</f>
        <v>431</v>
      </c>
      <c r="D42" s="6">
        <f>'2106'!D118+'2106'!D119</f>
        <v>1024</v>
      </c>
      <c r="E42" s="2">
        <f t="shared" si="6"/>
        <v>0.5791015625</v>
      </c>
      <c r="F42" s="2">
        <f t="shared" si="7"/>
        <v>0.4208984375</v>
      </c>
      <c r="G42" s="1">
        <f t="shared" si="8"/>
        <v>0.057872725217587885</v>
      </c>
      <c r="J42" s="41"/>
    </row>
    <row r="43" spans="1:10" ht="27.75">
      <c r="A43" s="31" t="s">
        <v>53</v>
      </c>
      <c r="B43" s="6">
        <f>'2106'!B120</f>
        <v>503</v>
      </c>
      <c r="C43" s="6">
        <f>'2106'!C120</f>
        <v>594</v>
      </c>
      <c r="D43" s="6">
        <f>'2106'!D120</f>
        <v>1097</v>
      </c>
      <c r="E43" s="2">
        <f>B43/D43</f>
        <v>0.4585232452142206</v>
      </c>
      <c r="F43" s="2">
        <f>C43/D43</f>
        <v>0.5414767547857794</v>
      </c>
      <c r="G43" s="1">
        <f t="shared" si="8"/>
        <v>0.06199841754266983</v>
      </c>
      <c r="J43" s="41"/>
    </row>
    <row r="44" spans="1:10" ht="27.75">
      <c r="A44" s="31" t="s">
        <v>7</v>
      </c>
      <c r="B44" s="6">
        <f>'2106'!B121</f>
        <v>567</v>
      </c>
      <c r="C44" s="6">
        <f>'2106'!C121</f>
        <v>378</v>
      </c>
      <c r="D44" s="6">
        <f>'2106'!D121</f>
        <v>945</v>
      </c>
      <c r="E44" s="2">
        <f t="shared" si="6"/>
        <v>0.6</v>
      </c>
      <c r="F44" s="2">
        <f t="shared" si="7"/>
        <v>0.4</v>
      </c>
      <c r="G44" s="1">
        <f t="shared" si="8"/>
        <v>0.05340793489318413</v>
      </c>
      <c r="J44" s="41"/>
    </row>
    <row r="45" spans="1:10" ht="27.75">
      <c r="A45" s="31" t="s">
        <v>20</v>
      </c>
      <c r="B45" s="6">
        <f>'2106'!B122</f>
        <v>966</v>
      </c>
      <c r="C45" s="6">
        <f>'2106'!C122</f>
        <v>1308</v>
      </c>
      <c r="D45" s="6">
        <f>'2106'!D122</f>
        <v>2274</v>
      </c>
      <c r="E45" s="2">
        <f t="shared" si="6"/>
        <v>0.42480211081794195</v>
      </c>
      <c r="F45" s="2">
        <f t="shared" si="7"/>
        <v>0.575197889182058</v>
      </c>
      <c r="G45" s="1">
        <f t="shared" si="8"/>
        <v>0.12851814174296372</v>
      </c>
      <c r="J45" s="41"/>
    </row>
    <row r="46" spans="1:10" ht="27.75">
      <c r="A46" s="32" t="s">
        <v>103</v>
      </c>
      <c r="B46" s="6">
        <f>'2106'!B123</f>
        <v>37</v>
      </c>
      <c r="C46" s="6">
        <f>'2106'!C123</f>
        <v>52</v>
      </c>
      <c r="D46" s="6">
        <f>'2106'!D123</f>
        <v>89</v>
      </c>
      <c r="E46" s="2">
        <f t="shared" si="6"/>
        <v>0.4157303370786517</v>
      </c>
      <c r="F46" s="2">
        <f t="shared" si="7"/>
        <v>0.5842696629213483</v>
      </c>
      <c r="G46" s="1">
        <f t="shared" si="8"/>
        <v>0.00502995365660676</v>
      </c>
      <c r="J46" s="41"/>
    </row>
    <row r="47" spans="1:10" ht="27.75">
      <c r="A47" s="31" t="s">
        <v>77</v>
      </c>
      <c r="B47" s="6">
        <f>'2106'!B124</f>
        <v>297</v>
      </c>
      <c r="C47" s="6">
        <f>'2106'!C124</f>
        <v>767</v>
      </c>
      <c r="D47" s="6">
        <f>'2106'!D124</f>
        <v>1064</v>
      </c>
      <c r="E47" s="2">
        <f t="shared" si="6"/>
        <v>0.2791353383458647</v>
      </c>
      <c r="F47" s="2">
        <f t="shared" si="7"/>
        <v>0.7208646616541353</v>
      </c>
      <c r="G47" s="1">
        <f t="shared" si="8"/>
        <v>0.06013337854639991</v>
      </c>
      <c r="J47" s="41"/>
    </row>
    <row r="48" spans="1:10" ht="27.75">
      <c r="A48" s="21" t="s">
        <v>121</v>
      </c>
      <c r="B48" s="6">
        <f>'2106'!B125+'2106'!B126</f>
        <v>747</v>
      </c>
      <c r="C48" s="6">
        <f>'2106'!C125+'2106'!C126</f>
        <v>342</v>
      </c>
      <c r="D48" s="6">
        <f>'2106'!D125+'2106'!D126</f>
        <v>1089</v>
      </c>
      <c r="E48" s="2">
        <f t="shared" si="6"/>
        <v>0.6859504132231405</v>
      </c>
      <c r="F48" s="2">
        <f t="shared" si="7"/>
        <v>0.3140495867768595</v>
      </c>
      <c r="G48" s="1">
        <f t="shared" si="8"/>
        <v>0.06154628687690743</v>
      </c>
      <c r="J48" s="41"/>
    </row>
    <row r="49" spans="1:10" ht="27.75">
      <c r="A49" s="21" t="s">
        <v>122</v>
      </c>
      <c r="B49" s="28">
        <f>SUM('2106'!B127:B131)</f>
        <v>338</v>
      </c>
      <c r="C49" s="28">
        <f>SUM('2106'!C127:C131)</f>
        <v>297</v>
      </c>
      <c r="D49" s="28">
        <f>SUM('2106'!D127:D131)</f>
        <v>635</v>
      </c>
      <c r="E49" s="2">
        <f t="shared" si="6"/>
        <v>0.5322834645669291</v>
      </c>
      <c r="F49" s="2">
        <f t="shared" si="7"/>
        <v>0.46771653543307085</v>
      </c>
      <c r="G49" s="1">
        <f t="shared" si="8"/>
        <v>0.03588787159489092</v>
      </c>
      <c r="J49" s="41"/>
    </row>
    <row r="50" spans="1:10" ht="27.75">
      <c r="A50" s="21" t="s">
        <v>123</v>
      </c>
      <c r="B50" s="51">
        <f>SUM('2106'!B132:B140)</f>
        <v>820</v>
      </c>
      <c r="C50" s="51">
        <f>SUM('2106'!C132:C140)</f>
        <v>565</v>
      </c>
      <c r="D50" s="51">
        <f>SUM('2106'!D132:D140)</f>
        <v>1385</v>
      </c>
      <c r="E50" s="2">
        <f t="shared" si="6"/>
        <v>0.592057761732852</v>
      </c>
      <c r="F50" s="2">
        <f t="shared" si="7"/>
        <v>0.40794223826714804</v>
      </c>
      <c r="G50" s="1">
        <f t="shared" si="8"/>
        <v>0.07827512151011642</v>
      </c>
      <c r="J50" s="41"/>
    </row>
    <row r="51" spans="1:7" ht="27.75">
      <c r="A51" s="22" t="s">
        <v>111</v>
      </c>
      <c r="B51" s="27">
        <f>SUM(B40:B50)</f>
        <v>9735</v>
      </c>
      <c r="C51" s="27">
        <f>SUM(C40:C50)</f>
        <v>7959</v>
      </c>
      <c r="D51" s="27">
        <f>B51+C51</f>
        <v>17694</v>
      </c>
      <c r="E51" s="1">
        <f t="shared" si="6"/>
        <v>0.550186503899627</v>
      </c>
      <c r="F51" s="1">
        <f t="shared" si="7"/>
        <v>0.449813496100373</v>
      </c>
      <c r="G51" s="20">
        <f>SUM(G40:G50)</f>
        <v>0.8097545193576404</v>
      </c>
    </row>
    <row r="54" ht="14.25">
      <c r="A54" s="42"/>
    </row>
    <row r="56" spans="1:7" ht="30">
      <c r="A56" s="103" t="s">
        <v>78</v>
      </c>
      <c r="B56" s="103"/>
      <c r="C56" s="103"/>
      <c r="D56" s="103"/>
      <c r="E56" s="103"/>
      <c r="F56" s="103"/>
      <c r="G56" s="103"/>
    </row>
    <row r="57" spans="1:10" ht="83.25">
      <c r="A57" s="22" t="s">
        <v>0</v>
      </c>
      <c r="B57" s="4" t="s">
        <v>1</v>
      </c>
      <c r="C57" s="4" t="s">
        <v>2</v>
      </c>
      <c r="D57" s="4" t="s">
        <v>3</v>
      </c>
      <c r="E57" s="4" t="s">
        <v>58</v>
      </c>
      <c r="F57" s="4" t="s">
        <v>59</v>
      </c>
      <c r="G57" s="4" t="s">
        <v>79</v>
      </c>
      <c r="J57" s="41"/>
    </row>
    <row r="58" spans="1:10" ht="27.75">
      <c r="A58" s="21" t="s">
        <v>118</v>
      </c>
      <c r="B58" s="6">
        <f>'2106'!B145+'2106'!B146+'2106'!B147</f>
        <v>123</v>
      </c>
      <c r="C58" s="6">
        <f>'2106'!C145+'2106'!C146+'2106'!C147</f>
        <v>47</v>
      </c>
      <c r="D58" s="6">
        <f>'2106'!D145+'2106'!D146+'2106'!D147</f>
        <v>170</v>
      </c>
      <c r="E58" s="2">
        <f aca="true" t="shared" si="9" ref="E58:E68">B58/D58</f>
        <v>0.7235294117647059</v>
      </c>
      <c r="F58" s="2">
        <f aca="true" t="shared" si="10" ref="F58:F68">C58/D58</f>
        <v>0.27647058823529413</v>
      </c>
      <c r="G58" s="1">
        <f aca="true" t="shared" si="11" ref="G58:G67">D58/$D$68</f>
        <v>0.10732323232323232</v>
      </c>
      <c r="J58" s="41"/>
    </row>
    <row r="59" spans="1:10" ht="27.75">
      <c r="A59" s="21" t="s">
        <v>119</v>
      </c>
      <c r="B59" s="6">
        <f>'2106'!B148+'2106'!B149+'2106'!B150+'2106'!B151+'2106'!B152+'2106'!B154</f>
        <v>171</v>
      </c>
      <c r="C59" s="6">
        <f>'2106'!C148+'2106'!C149+'2106'!C150+'2106'!C151+'2106'!C152+'2106'!C154</f>
        <v>137</v>
      </c>
      <c r="D59" s="6">
        <f>'2106'!D148+'2106'!D149+'2106'!D150+'2106'!D151+'2106'!D152+'2106'!D154</f>
        <v>308</v>
      </c>
      <c r="E59" s="2">
        <f t="shared" si="9"/>
        <v>0.5551948051948052</v>
      </c>
      <c r="F59" s="2">
        <f t="shared" si="10"/>
        <v>0.4448051948051948</v>
      </c>
      <c r="G59" s="1">
        <f t="shared" si="11"/>
        <v>0.19444444444444445</v>
      </c>
      <c r="H59"/>
      <c r="J59" s="41"/>
    </row>
    <row r="60" spans="1:10" ht="27.75">
      <c r="A60" s="21" t="s">
        <v>120</v>
      </c>
      <c r="B60" s="6">
        <f>'2106'!B153+'2106'!B155</f>
        <v>149</v>
      </c>
      <c r="C60" s="6">
        <f>'2106'!C153+'2106'!C155</f>
        <v>91</v>
      </c>
      <c r="D60" s="6">
        <f>'2106'!D153+'2106'!D155</f>
        <v>240</v>
      </c>
      <c r="E60" s="2">
        <f t="shared" si="9"/>
        <v>0.6208333333333333</v>
      </c>
      <c r="F60" s="2">
        <f t="shared" si="10"/>
        <v>0.37916666666666665</v>
      </c>
      <c r="G60" s="1">
        <f t="shared" si="11"/>
        <v>0.15151515151515152</v>
      </c>
      <c r="H60"/>
      <c r="J60" s="41"/>
    </row>
    <row r="61" spans="1:10" ht="27.75">
      <c r="A61" s="8" t="s">
        <v>53</v>
      </c>
      <c r="B61" s="6">
        <f>'2106'!B156</f>
        <v>63</v>
      </c>
      <c r="C61" s="6">
        <f>'2106'!C156</f>
        <v>59</v>
      </c>
      <c r="D61" s="6">
        <f>'2106'!D156</f>
        <v>122</v>
      </c>
      <c r="E61" s="2">
        <f t="shared" si="9"/>
        <v>0.5163934426229508</v>
      </c>
      <c r="F61" s="2">
        <f t="shared" si="10"/>
        <v>0.48360655737704916</v>
      </c>
      <c r="G61" s="1">
        <f t="shared" si="11"/>
        <v>0.07702020202020202</v>
      </c>
      <c r="H61" s="42"/>
      <c r="J61" s="41"/>
    </row>
    <row r="62" spans="1:10" ht="27.75">
      <c r="A62" s="8" t="s">
        <v>7</v>
      </c>
      <c r="B62" s="6">
        <f>'2106'!B157</f>
        <v>85</v>
      </c>
      <c r="C62" s="6">
        <f>'2106'!C157</f>
        <v>48</v>
      </c>
      <c r="D62" s="6">
        <f>'2106'!D157</f>
        <v>133</v>
      </c>
      <c r="E62" s="2">
        <f t="shared" si="9"/>
        <v>0.6390977443609023</v>
      </c>
      <c r="F62" s="2">
        <f t="shared" si="10"/>
        <v>0.3609022556390977</v>
      </c>
      <c r="G62" s="1">
        <f t="shared" si="11"/>
        <v>0.08396464646464646</v>
      </c>
      <c r="H62" s="42"/>
      <c r="J62" s="41"/>
    </row>
    <row r="63" spans="1:10" ht="27.75">
      <c r="A63" s="8" t="s">
        <v>20</v>
      </c>
      <c r="B63" s="6">
        <f>'2106'!B158</f>
        <v>152</v>
      </c>
      <c r="C63" s="6">
        <f>'2106'!C158</f>
        <v>144</v>
      </c>
      <c r="D63" s="6">
        <f>'2106'!D158</f>
        <v>296</v>
      </c>
      <c r="E63" s="2">
        <f t="shared" si="9"/>
        <v>0.5135135135135135</v>
      </c>
      <c r="F63" s="2">
        <f t="shared" si="10"/>
        <v>0.4864864864864865</v>
      </c>
      <c r="G63" s="1">
        <f t="shared" si="11"/>
        <v>0.18686868686868688</v>
      </c>
      <c r="H63" s="42"/>
      <c r="J63" s="41"/>
    </row>
    <row r="64" spans="1:10" ht="27.75">
      <c r="A64" s="8" t="s">
        <v>77</v>
      </c>
      <c r="B64" s="6">
        <f>'2106'!B159</f>
        <v>44</v>
      </c>
      <c r="C64" s="6">
        <f>'2106'!C159</f>
        <v>92</v>
      </c>
      <c r="D64" s="6">
        <f>'2106'!D159</f>
        <v>136</v>
      </c>
      <c r="E64" s="2">
        <f t="shared" si="9"/>
        <v>0.3235294117647059</v>
      </c>
      <c r="F64" s="2">
        <f t="shared" si="10"/>
        <v>0.6764705882352942</v>
      </c>
      <c r="G64" s="1">
        <f t="shared" si="11"/>
        <v>0.08585858585858586</v>
      </c>
      <c r="H64" s="42"/>
      <c r="J64" s="41"/>
    </row>
    <row r="65" spans="1:10" ht="27.75">
      <c r="A65" s="21" t="s">
        <v>121</v>
      </c>
      <c r="B65" s="6">
        <f>'2106'!B160+'2106'!B161</f>
        <v>73</v>
      </c>
      <c r="C65" s="6">
        <f>'2106'!C160+'2106'!C161</f>
        <v>39</v>
      </c>
      <c r="D65" s="6">
        <f>'2106'!D160+'2106'!D161</f>
        <v>112</v>
      </c>
      <c r="E65" s="2">
        <f t="shared" si="9"/>
        <v>0.6517857142857143</v>
      </c>
      <c r="F65" s="2">
        <f t="shared" si="10"/>
        <v>0.3482142857142857</v>
      </c>
      <c r="G65" s="1">
        <f t="shared" si="11"/>
        <v>0.0707070707070707</v>
      </c>
      <c r="J65" s="41"/>
    </row>
    <row r="66" spans="1:10" ht="27.75">
      <c r="A66" s="21" t="s">
        <v>122</v>
      </c>
      <c r="B66" s="6">
        <f>SUM('2106'!B162:B164)</f>
        <v>27</v>
      </c>
      <c r="C66" s="6">
        <f>SUM('2106'!C162:C164)</f>
        <v>10</v>
      </c>
      <c r="D66" s="6">
        <f>SUM('2106'!D162:D164)</f>
        <v>37</v>
      </c>
      <c r="E66" s="2">
        <f t="shared" si="9"/>
        <v>0.7297297297297297</v>
      </c>
      <c r="F66" s="2">
        <f t="shared" si="10"/>
        <v>0.2702702702702703</v>
      </c>
      <c r="G66" s="1">
        <f t="shared" si="11"/>
        <v>0.02335858585858586</v>
      </c>
      <c r="J66" s="41"/>
    </row>
    <row r="67" spans="1:10" ht="27.75">
      <c r="A67" s="21" t="s">
        <v>123</v>
      </c>
      <c r="B67" s="6">
        <f>SUM('2106'!B165:B169)</f>
        <v>13</v>
      </c>
      <c r="C67" s="6">
        <f>SUM('2106'!C165:C169)</f>
        <v>17</v>
      </c>
      <c r="D67" s="6">
        <f>SUM('2106'!D165:D169)</f>
        <v>30</v>
      </c>
      <c r="E67" s="2">
        <f t="shared" si="9"/>
        <v>0.43333333333333335</v>
      </c>
      <c r="F67" s="2">
        <f t="shared" si="10"/>
        <v>0.5666666666666667</v>
      </c>
      <c r="G67" s="1">
        <f t="shared" si="11"/>
        <v>0.01893939393939394</v>
      </c>
      <c r="J67" s="41"/>
    </row>
    <row r="68" spans="1:7" ht="27.75">
      <c r="A68" s="1" t="s">
        <v>124</v>
      </c>
      <c r="B68" s="27">
        <f>SUM(B58:B67)</f>
        <v>900</v>
      </c>
      <c r="C68" s="27">
        <f>SUM(C58:C67)</f>
        <v>684</v>
      </c>
      <c r="D68" s="33">
        <f>B68+C68</f>
        <v>1584</v>
      </c>
      <c r="E68" s="1">
        <f t="shared" si="9"/>
        <v>0.5681818181818182</v>
      </c>
      <c r="F68" s="1">
        <f t="shared" si="10"/>
        <v>0.4318181818181818</v>
      </c>
      <c r="G68" s="20">
        <f>SUM(G58:G67)</f>
        <v>0.9999999999999999</v>
      </c>
    </row>
    <row r="69" spans="1:6" ht="30">
      <c r="A69" s="78"/>
      <c r="B69" s="78"/>
      <c r="C69" s="78"/>
      <c r="D69" s="78"/>
      <c r="E69" s="78"/>
      <c r="F69" s="78"/>
    </row>
    <row r="70" spans="1:6" ht="30">
      <c r="A70" s="78"/>
      <c r="B70" s="78"/>
      <c r="C70" s="78"/>
      <c r="D70" s="78"/>
      <c r="E70" s="78"/>
      <c r="F70" s="78"/>
    </row>
    <row r="71" spans="1:6" ht="30">
      <c r="A71" s="78"/>
      <c r="B71" s="78"/>
      <c r="C71" s="78"/>
      <c r="D71" s="78"/>
      <c r="E71" s="78"/>
      <c r="F71" s="78"/>
    </row>
    <row r="72" spans="1:6" ht="30">
      <c r="A72" s="103" t="s">
        <v>80</v>
      </c>
      <c r="B72" s="103"/>
      <c r="C72" s="103"/>
      <c r="D72" s="103"/>
      <c r="E72" s="103"/>
      <c r="F72" s="103"/>
    </row>
    <row r="73" spans="1:7" ht="83.25">
      <c r="A73" s="22" t="s">
        <v>0</v>
      </c>
      <c r="B73" s="4" t="s">
        <v>81</v>
      </c>
      <c r="C73" s="4" t="s">
        <v>82</v>
      </c>
      <c r="D73" s="4" t="s">
        <v>83</v>
      </c>
      <c r="E73" s="4" t="s">
        <v>84</v>
      </c>
      <c r="F73" s="4" t="s">
        <v>85</v>
      </c>
      <c r="G73" s="44"/>
    </row>
    <row r="74" spans="1:7" ht="27.75">
      <c r="A74" s="21" t="s">
        <v>118</v>
      </c>
      <c r="B74" s="7">
        <f>'2106'!B245+'2106'!B247+'2106'!B246+'2106'!B248</f>
        <v>31032</v>
      </c>
      <c r="C74" s="7">
        <f>'2106'!C245+'2106'!C247+'2106'!C246+'2106'!C248</f>
        <v>1856</v>
      </c>
      <c r="D74" s="7">
        <f>'2106'!D245+'2106'!D247+'2106'!D246+'2106'!D248</f>
        <v>32888</v>
      </c>
      <c r="E74" s="2">
        <f aca="true" t="shared" si="12" ref="E74:E83">B74/D74</f>
        <v>0.9435660423254683</v>
      </c>
      <c r="F74" s="2">
        <f aca="true" t="shared" si="13" ref="F74:F83">C74/D74</f>
        <v>0.05643395767453174</v>
      </c>
      <c r="G74"/>
    </row>
    <row r="75" spans="1:7" ht="27.75">
      <c r="A75" s="21" t="s">
        <v>119</v>
      </c>
      <c r="B75" s="7">
        <f>'2106'!B249+'2106'!B250+'2106'!B251+'2106'!B252+'2106'!B253+'2106'!B254+'2106'!B255+'2106'!B256</f>
        <v>81674</v>
      </c>
      <c r="C75" s="7">
        <f>'2106'!C249+'2106'!C250+'2106'!C251+'2106'!C252+'2106'!C253+'2106'!C254+'2106'!C255+'2106'!C256</f>
        <v>2050</v>
      </c>
      <c r="D75" s="7">
        <f>'2106'!D249+'2106'!D250+'2106'!D251+'2106'!D252+'2106'!D253+'2106'!D254+'2106'!D255+'2106'!D256</f>
        <v>83724</v>
      </c>
      <c r="E75" s="2">
        <f t="shared" si="12"/>
        <v>0.975514786680044</v>
      </c>
      <c r="F75" s="2">
        <f t="shared" si="13"/>
        <v>0.024485213319956046</v>
      </c>
      <c r="G75"/>
    </row>
    <row r="76" spans="1:7" ht="27.75">
      <c r="A76" s="21" t="s">
        <v>120</v>
      </c>
      <c r="B76" s="7">
        <f>'2106'!B257+'2106'!B258</f>
        <v>19108</v>
      </c>
      <c r="C76" s="7">
        <f>'2106'!C257+'2106'!C258</f>
        <v>248</v>
      </c>
      <c r="D76" s="7">
        <f>'2106'!D257+'2106'!D258</f>
        <v>19356</v>
      </c>
      <c r="E76" s="2">
        <f t="shared" si="12"/>
        <v>0.9871874354205414</v>
      </c>
      <c r="F76" s="2">
        <f t="shared" si="13"/>
        <v>0.012812564579458566</v>
      </c>
      <c r="G76" s="42"/>
    </row>
    <row r="77" spans="1:7" ht="27.75">
      <c r="A77" s="11" t="s">
        <v>53</v>
      </c>
      <c r="B77" s="7">
        <f>'2106'!B259</f>
        <v>49352</v>
      </c>
      <c r="C77" s="7">
        <f>'2106'!C259</f>
        <v>1489</v>
      </c>
      <c r="D77" s="7">
        <f>'2106'!D259</f>
        <v>50841</v>
      </c>
      <c r="E77" s="2">
        <f t="shared" si="12"/>
        <v>0.9707126138352904</v>
      </c>
      <c r="F77" s="2">
        <f t="shared" si="13"/>
        <v>0.029287386164709585</v>
      </c>
      <c r="G77" s="44"/>
    </row>
    <row r="78" spans="1:7" ht="27.75">
      <c r="A78" s="11" t="s">
        <v>7</v>
      </c>
      <c r="B78" s="7">
        <f>'2106'!B260</f>
        <v>23185</v>
      </c>
      <c r="C78" s="7">
        <f>'2106'!C260</f>
        <v>2342</v>
      </c>
      <c r="D78" s="7">
        <f>'2106'!D260</f>
        <v>25527</v>
      </c>
      <c r="E78" s="2">
        <f t="shared" si="12"/>
        <v>0.9082540055627375</v>
      </c>
      <c r="F78" s="2">
        <f t="shared" si="13"/>
        <v>0.0917459944372625</v>
      </c>
      <c r="G78" s="44"/>
    </row>
    <row r="79" spans="1:7" ht="27.75">
      <c r="A79" s="11" t="s">
        <v>54</v>
      </c>
      <c r="B79" s="7">
        <f>'2106'!B261</f>
        <v>119146</v>
      </c>
      <c r="C79" s="7">
        <f>'2106'!C261</f>
        <v>2095</v>
      </c>
      <c r="D79" s="7">
        <f>'2106'!D261</f>
        <v>121241</v>
      </c>
      <c r="E79" s="2">
        <f t="shared" si="12"/>
        <v>0.9827203668725926</v>
      </c>
      <c r="F79" s="2">
        <f t="shared" si="13"/>
        <v>0.017279633127407396</v>
      </c>
      <c r="G79" s="44"/>
    </row>
    <row r="80" spans="1:7" ht="27.75">
      <c r="A80" s="7" t="s">
        <v>112</v>
      </c>
      <c r="B80" s="7">
        <f>'2106'!B262</f>
        <v>1115</v>
      </c>
      <c r="C80" s="7">
        <f>'2106'!C262</f>
        <v>121</v>
      </c>
      <c r="D80" s="7">
        <f>'2106'!D262</f>
        <v>1236</v>
      </c>
      <c r="E80" s="2">
        <f t="shared" si="12"/>
        <v>0.9021035598705501</v>
      </c>
      <c r="F80" s="2">
        <f t="shared" si="13"/>
        <v>0.09789644012944984</v>
      </c>
      <c r="G80" s="44"/>
    </row>
    <row r="81" spans="1:7" ht="27.75">
      <c r="A81" s="11" t="s">
        <v>12</v>
      </c>
      <c r="B81" s="7">
        <f>'2106'!B263</f>
        <v>49066</v>
      </c>
      <c r="C81" s="7">
        <f>'2106'!C263</f>
        <v>783</v>
      </c>
      <c r="D81" s="7">
        <f>'2106'!D263</f>
        <v>49849</v>
      </c>
      <c r="E81" s="2">
        <f t="shared" si="12"/>
        <v>0.9842925635418965</v>
      </c>
      <c r="F81" s="2">
        <f t="shared" si="13"/>
        <v>0.015707436458103474</v>
      </c>
      <c r="G81" s="44"/>
    </row>
    <row r="82" spans="1:7" ht="27.75">
      <c r="A82" s="21" t="s">
        <v>121</v>
      </c>
      <c r="B82" s="7">
        <f>'2106'!B264+'2106'!B265</f>
        <v>35669</v>
      </c>
      <c r="C82" s="7">
        <f>'2106'!C264+'2106'!C265</f>
        <v>832</v>
      </c>
      <c r="D82" s="7">
        <f>'2106'!D264+'2106'!D265</f>
        <v>36501</v>
      </c>
      <c r="E82" s="2">
        <f t="shared" si="12"/>
        <v>0.9772061039423577</v>
      </c>
      <c r="F82" s="2">
        <f t="shared" si="13"/>
        <v>0.022793896057642257</v>
      </c>
      <c r="G82" s="44"/>
    </row>
    <row r="83" spans="1:8" ht="27.75">
      <c r="A83" s="21" t="s">
        <v>122</v>
      </c>
      <c r="B83" s="7">
        <f>SUM('2106'!B266:B272)</f>
        <v>12715</v>
      </c>
      <c r="C83" s="7">
        <f>SUM('2106'!C266:C272)</f>
        <v>302</v>
      </c>
      <c r="D83" s="7">
        <f>SUM('2106'!D266:D272)</f>
        <v>13017</v>
      </c>
      <c r="E83" s="2">
        <f t="shared" si="12"/>
        <v>0.9767995697933471</v>
      </c>
      <c r="F83" s="2">
        <f t="shared" si="13"/>
        <v>0.023200430206652838</v>
      </c>
      <c r="G83" s="69"/>
      <c r="H83" s="69"/>
    </row>
    <row r="84" spans="1:7" ht="27.75">
      <c r="A84" s="22" t="s">
        <v>9</v>
      </c>
      <c r="B84" s="75">
        <f>SUM(B74:B83)</f>
        <v>422062</v>
      </c>
      <c r="C84" s="75">
        <f>SUM(C74:C83)</f>
        <v>12118</v>
      </c>
      <c r="D84" s="75">
        <f>B84+C84</f>
        <v>434180</v>
      </c>
      <c r="E84" s="1">
        <f>B84/D84</f>
        <v>0.9720899166244414</v>
      </c>
      <c r="F84" s="1">
        <f>C84/D84</f>
        <v>0.027910083375558524</v>
      </c>
      <c r="G84" s="44"/>
    </row>
    <row r="86" ht="14.25">
      <c r="G86" s="44"/>
    </row>
    <row r="87" spans="1:7" ht="30">
      <c r="A87" s="103" t="s">
        <v>86</v>
      </c>
      <c r="B87" s="103"/>
      <c r="C87" s="103"/>
      <c r="D87" s="103"/>
      <c r="E87" s="103"/>
      <c r="F87" s="103"/>
      <c r="G87" s="44"/>
    </row>
    <row r="88" spans="1:10" ht="83.25">
      <c r="A88" s="22" t="s">
        <v>0</v>
      </c>
      <c r="B88" s="4" t="s">
        <v>81</v>
      </c>
      <c r="C88" s="4" t="s">
        <v>87</v>
      </c>
      <c r="D88" s="4" t="s">
        <v>88</v>
      </c>
      <c r="E88" s="4" t="s">
        <v>84</v>
      </c>
      <c r="F88" s="4" t="s">
        <v>85</v>
      </c>
      <c r="G88" s="44"/>
      <c r="J88" s="41"/>
    </row>
    <row r="89" spans="1:10" ht="27.75">
      <c r="A89" s="21" t="s">
        <v>118</v>
      </c>
      <c r="B89" s="7">
        <f>'2106'!B276+'2106'!B277+'2106'!B278</f>
        <v>3662</v>
      </c>
      <c r="C89" s="7">
        <f>'2106'!C276+'2106'!C277+'2106'!C278</f>
        <v>226</v>
      </c>
      <c r="D89" s="7">
        <f>'2106'!D276+'2106'!D277+'2106'!D278</f>
        <v>3888</v>
      </c>
      <c r="E89" s="2">
        <f aca="true" t="shared" si="14" ref="E89:E100">B89/D89</f>
        <v>0.9418724279835391</v>
      </c>
      <c r="F89" s="2">
        <f aca="true" t="shared" si="15" ref="F89:F100">C89/D89</f>
        <v>0.058127572016460904</v>
      </c>
      <c r="G89" s="42"/>
      <c r="J89" s="41"/>
    </row>
    <row r="90" spans="1:10" ht="27.75">
      <c r="A90" s="21" t="s">
        <v>119</v>
      </c>
      <c r="B90" s="7">
        <f>'2106'!B279+'2106'!B280+'2106'!B281+'2106'!B282+'2106'!B283+'2106'!B284</f>
        <v>3596</v>
      </c>
      <c r="C90" s="7">
        <f>'2106'!C279+'2106'!C280+'2106'!C281+'2106'!C282+'2106'!C283+'2106'!C284</f>
        <v>52</v>
      </c>
      <c r="D90" s="7">
        <f>'2106'!D279+'2106'!D280+'2106'!D281+'2106'!D282+'2106'!D283+'2106'!D284</f>
        <v>3648</v>
      </c>
      <c r="E90" s="2">
        <f t="shared" si="14"/>
        <v>0.9857456140350878</v>
      </c>
      <c r="F90" s="2">
        <f t="shared" si="15"/>
        <v>0.01425438596491228</v>
      </c>
      <c r="G90" s="44"/>
      <c r="J90" s="41"/>
    </row>
    <row r="91" spans="1:10" ht="27.75">
      <c r="A91" s="21" t="s">
        <v>120</v>
      </c>
      <c r="B91" s="7">
        <f>'2106'!B285+'2106'!B286</f>
        <v>941</v>
      </c>
      <c r="C91" s="7">
        <f>'2106'!C285+'2106'!C286</f>
        <v>15</v>
      </c>
      <c r="D91" s="7">
        <f>'2106'!D285+'2106'!D286</f>
        <v>956</v>
      </c>
      <c r="E91" s="2">
        <f t="shared" si="14"/>
        <v>0.9843096234309623</v>
      </c>
      <c r="F91" s="2">
        <f t="shared" si="15"/>
        <v>0.015690376569037656</v>
      </c>
      <c r="G91" s="44"/>
      <c r="J91" s="41"/>
    </row>
    <row r="92" spans="1:10" ht="27.75">
      <c r="A92" s="29" t="s">
        <v>16</v>
      </c>
      <c r="B92" s="7">
        <f>'2106'!B287</f>
        <v>910</v>
      </c>
      <c r="C92" s="7">
        <f>'2106'!C287</f>
        <v>41</v>
      </c>
      <c r="D92" s="7">
        <f>'2106'!D287</f>
        <v>951</v>
      </c>
      <c r="E92" s="2">
        <f t="shared" si="14"/>
        <v>0.9568874868559412</v>
      </c>
      <c r="F92" s="2">
        <f t="shared" si="15"/>
        <v>0.04311251314405889</v>
      </c>
      <c r="G92" s="44"/>
      <c r="J92" s="41"/>
    </row>
    <row r="93" spans="1:10" ht="27.75">
      <c r="A93" s="29" t="s">
        <v>7</v>
      </c>
      <c r="B93" s="7">
        <f>'2106'!B288</f>
        <v>964</v>
      </c>
      <c r="C93" s="7">
        <f>'2106'!C288</f>
        <v>12</v>
      </c>
      <c r="D93" s="7">
        <f>'2106'!D288</f>
        <v>976</v>
      </c>
      <c r="E93" s="2">
        <f t="shared" si="14"/>
        <v>0.9877049180327869</v>
      </c>
      <c r="F93" s="2">
        <f t="shared" si="15"/>
        <v>0.012295081967213115</v>
      </c>
      <c r="G93" s="44"/>
      <c r="J93" s="41"/>
    </row>
    <row r="94" spans="1:10" ht="27.75">
      <c r="A94" s="29" t="s">
        <v>20</v>
      </c>
      <c r="B94" s="7">
        <f>'2106'!B289</f>
        <v>2114</v>
      </c>
      <c r="C94" s="7">
        <f>'2106'!C289</f>
        <v>56</v>
      </c>
      <c r="D94" s="7">
        <f>'2106'!D289</f>
        <v>2170</v>
      </c>
      <c r="E94" s="2">
        <f t="shared" si="14"/>
        <v>0.9741935483870968</v>
      </c>
      <c r="F94" s="2">
        <f t="shared" si="15"/>
        <v>0.025806451612903226</v>
      </c>
      <c r="G94" s="44"/>
      <c r="J94" s="41"/>
    </row>
    <row r="95" spans="1:10" ht="27.75">
      <c r="A95" s="55" t="s">
        <v>112</v>
      </c>
      <c r="B95" s="7">
        <f>'2106'!B290</f>
        <v>87</v>
      </c>
      <c r="C95" s="7">
        <f>'2106'!C290</f>
        <v>2</v>
      </c>
      <c r="D95" s="7">
        <f>'2106'!D290</f>
        <v>89</v>
      </c>
      <c r="E95" s="2">
        <f t="shared" si="14"/>
        <v>0.9775280898876404</v>
      </c>
      <c r="F95" s="2">
        <f t="shared" si="15"/>
        <v>0.02247191011235955</v>
      </c>
      <c r="G95" s="44"/>
      <c r="J95" s="41"/>
    </row>
    <row r="96" spans="1:10" ht="27.75">
      <c r="A96" s="55" t="s">
        <v>12</v>
      </c>
      <c r="B96" s="7">
        <f>'2106'!B291</f>
        <v>2501</v>
      </c>
      <c r="C96" s="7">
        <f>'2106'!C291</f>
        <v>30</v>
      </c>
      <c r="D96" s="7">
        <f>'2106'!D291</f>
        <v>2531</v>
      </c>
      <c r="E96" s="2">
        <f t="shared" si="14"/>
        <v>0.9881469774792572</v>
      </c>
      <c r="F96" s="2">
        <f t="shared" si="15"/>
        <v>0.011853022520742789</v>
      </c>
      <c r="G96" s="44"/>
      <c r="J96" s="46"/>
    </row>
    <row r="97" spans="1:10" ht="27.75">
      <c r="A97" s="21" t="s">
        <v>121</v>
      </c>
      <c r="B97" s="7">
        <f>'2106'!B292+'2106'!B293</f>
        <v>1160</v>
      </c>
      <c r="C97" s="7">
        <f>'2106'!C292+'2106'!C293</f>
        <v>41</v>
      </c>
      <c r="D97" s="7">
        <f>'2106'!D292+'2106'!D293</f>
        <v>1201</v>
      </c>
      <c r="E97" s="2">
        <f t="shared" si="14"/>
        <v>0.9658617818484596</v>
      </c>
      <c r="F97" s="2">
        <f t="shared" si="15"/>
        <v>0.03413821815154038</v>
      </c>
      <c r="G97" s="44"/>
      <c r="J97" s="41"/>
    </row>
    <row r="98" spans="1:10" ht="27.75">
      <c r="A98" s="21" t="s">
        <v>122</v>
      </c>
      <c r="B98" s="7">
        <f>SUM('2106'!B294:B296)</f>
        <v>519</v>
      </c>
      <c r="C98" s="7">
        <f>SUM('2106'!C294:C296)</f>
        <v>21</v>
      </c>
      <c r="D98" s="7">
        <f>SUM('2106'!D294:D296)</f>
        <v>540</v>
      </c>
      <c r="E98" s="2">
        <f t="shared" si="14"/>
        <v>0.9611111111111111</v>
      </c>
      <c r="F98" s="2">
        <f t="shared" si="15"/>
        <v>0.03888888888888889</v>
      </c>
      <c r="G98" s="44"/>
      <c r="J98" s="41"/>
    </row>
    <row r="99" spans="1:10" ht="27.75">
      <c r="A99" s="70" t="s">
        <v>113</v>
      </c>
      <c r="B99" s="7">
        <f>'2106'!B297</f>
        <v>2829</v>
      </c>
      <c r="C99" s="7">
        <f>'2106'!C297</f>
        <v>89</v>
      </c>
      <c r="D99" s="7">
        <f>'2106'!D297</f>
        <v>2918</v>
      </c>
      <c r="E99" s="2">
        <f t="shared" si="14"/>
        <v>0.9694996572995203</v>
      </c>
      <c r="F99" s="2">
        <f t="shared" si="15"/>
        <v>0.03050034270047978</v>
      </c>
      <c r="G99" s="44"/>
      <c r="J99" s="41"/>
    </row>
    <row r="100" spans="1:10" ht="27.75">
      <c r="A100" s="21" t="s">
        <v>123</v>
      </c>
      <c r="B100" s="7">
        <f>SUM('2106'!B298:B304)</f>
        <v>1146</v>
      </c>
      <c r="C100" s="7">
        <f>SUM('2106'!C298:C304)</f>
        <v>61</v>
      </c>
      <c r="D100" s="7">
        <f>SUM('2106'!D298:D304)</f>
        <v>1207</v>
      </c>
      <c r="E100" s="2">
        <f t="shared" si="14"/>
        <v>0.9494614747307374</v>
      </c>
      <c r="F100" s="2">
        <f t="shared" si="15"/>
        <v>0.050538525269262634</v>
      </c>
      <c r="G100" s="44"/>
      <c r="J100" s="41"/>
    </row>
    <row r="101" spans="1:10" ht="27.75">
      <c r="A101" s="47" t="s">
        <v>9</v>
      </c>
      <c r="B101" s="75">
        <f>SUM(B89:B100)</f>
        <v>20429</v>
      </c>
      <c r="C101" s="75">
        <f>SUM(C89:C100)</f>
        <v>646</v>
      </c>
      <c r="D101" s="75">
        <f>B101+C101</f>
        <v>21075</v>
      </c>
      <c r="E101" s="1">
        <f>B101/D101</f>
        <v>0.9693475682087782</v>
      </c>
      <c r="F101" s="1">
        <f>C101/D101</f>
        <v>0.03065243179122183</v>
      </c>
      <c r="G101" s="44"/>
      <c r="J101" s="41"/>
    </row>
  </sheetData>
  <sheetProtection/>
  <mergeCells count="8">
    <mergeCell ref="A72:F72"/>
    <mergeCell ref="A87:F87"/>
    <mergeCell ref="A1:C1"/>
    <mergeCell ref="A2:G2"/>
    <mergeCell ref="A16:G16"/>
    <mergeCell ref="A30:G30"/>
    <mergeCell ref="A38:G38"/>
    <mergeCell ref="A56:G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2018-01-30T10:15:22Z</dcterms:modified>
  <cp:category/>
  <cp:version/>
  <cp:contentType/>
  <cp:contentStatus/>
</cp:coreProperties>
</file>