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9015" windowHeight="11685" firstSheet="3" activeTab="7"/>
  </bookViews>
  <sheets>
    <sheet name="م1 جنسية " sheetId="1" r:id="rId1"/>
    <sheet name="م1 محافظات" sheetId="2" r:id="rId2"/>
    <sheet name="دراسات جنسية " sheetId="3" r:id="rId3"/>
    <sheet name="دراسات محافظة " sheetId="4" r:id="rId4"/>
    <sheet name="التعليم المفتوح " sheetId="5" r:id="rId5"/>
    <sheet name="مفتوح محافظات" sheetId="6" r:id="rId6"/>
    <sheet name="الهيئة والموفدين " sheetId="7" r:id="rId7"/>
    <sheet name="التمريض" sheetId="8" r:id="rId8"/>
  </sheets>
  <definedNames>
    <definedName name="_xlnm.Print_Area" localSheetId="4">'التعليم المفتوح '!$A$1:$S$13</definedName>
    <definedName name="_xlnm.Print_Area" localSheetId="2">'دراسات جنسية '!$A$1:$T$77</definedName>
    <definedName name="_xlnm.Print_Area" localSheetId="0">'م1 جنسية '!$A$1:$P$139</definedName>
    <definedName name="_xlnm.Print_Area" localSheetId="1">'م1 محافظات'!$A$1:$AH$107</definedName>
    <definedName name="_xlnm.Print_Titles" localSheetId="3">'دراسات محافظة '!$2:$3</definedName>
    <definedName name="_xlnm.Print_Titles" localSheetId="0">'م1 جنسية '!$72:$73</definedName>
    <definedName name="_xlnm.Print_Titles" localSheetId="1">'م1 محافظات'!$72:$73</definedName>
  </definedNames>
  <calcPr fullCalcOnLoad="1"/>
</workbook>
</file>

<file path=xl/sharedStrings.xml><?xml version="1.0" encoding="utf-8"?>
<sst xmlns="http://schemas.openxmlformats.org/spreadsheetml/2006/main" count="1265" uniqueCount="262">
  <si>
    <t>المجموع</t>
  </si>
  <si>
    <t>ذكور</t>
  </si>
  <si>
    <t>اناث</t>
  </si>
  <si>
    <t xml:space="preserve">الكلية </t>
  </si>
  <si>
    <t xml:space="preserve">سوري </t>
  </si>
  <si>
    <t>فلسطيني مقيم</t>
  </si>
  <si>
    <t xml:space="preserve">فلسطيني غير مقيم </t>
  </si>
  <si>
    <t xml:space="preserve">عربي </t>
  </si>
  <si>
    <t>أجنبي</t>
  </si>
  <si>
    <t xml:space="preserve">ذكور </t>
  </si>
  <si>
    <t>البيان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</si>
  <si>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</si>
  <si>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</si>
  <si>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</si>
  <si>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</si>
  <si>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</si>
  <si>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</si>
  <si>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</si>
  <si>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ادلب</t>
  </si>
  <si>
    <t>الحسكة</t>
  </si>
  <si>
    <t>الرقة</t>
  </si>
  <si>
    <t>السويداء</t>
  </si>
  <si>
    <t>درعا</t>
  </si>
  <si>
    <t>القنيطرة</t>
  </si>
  <si>
    <t>مج</t>
  </si>
  <si>
    <t xml:space="preserve">دكتوراة </t>
  </si>
  <si>
    <t xml:space="preserve">المجموع </t>
  </si>
  <si>
    <t>اجنبي</t>
  </si>
  <si>
    <t>دبلوم</t>
  </si>
  <si>
    <t>ماجستير</t>
  </si>
  <si>
    <t>الطب البشري</t>
  </si>
  <si>
    <t xml:space="preserve">طب الاسنان </t>
  </si>
  <si>
    <t>الصيدلة</t>
  </si>
  <si>
    <t xml:space="preserve">الهندسة المدنية    </t>
  </si>
  <si>
    <t>الهندسة المعمارية</t>
  </si>
  <si>
    <t>إجمالي</t>
  </si>
  <si>
    <t xml:space="preserve">الهندسة االمعلوماتية </t>
  </si>
  <si>
    <t xml:space="preserve">الكيمياء </t>
  </si>
  <si>
    <t xml:space="preserve">الهندسة الزراعية </t>
  </si>
  <si>
    <t>الاقتصاد</t>
  </si>
  <si>
    <t>كلية الاداب</t>
  </si>
  <si>
    <t>اللغة العربية</t>
  </si>
  <si>
    <t xml:space="preserve">اللغة الانكليزية </t>
  </si>
  <si>
    <t xml:space="preserve">اللغة الفرنسية </t>
  </si>
  <si>
    <t xml:space="preserve">اللغة الفارسية </t>
  </si>
  <si>
    <t xml:space="preserve">اللغة الاسبانية </t>
  </si>
  <si>
    <t xml:space="preserve">اللغة اليابانية </t>
  </si>
  <si>
    <t xml:space="preserve">اللغة الالمانية </t>
  </si>
  <si>
    <t xml:space="preserve">التاريخ </t>
  </si>
  <si>
    <t xml:space="preserve">الجغرافية </t>
  </si>
  <si>
    <t xml:space="preserve">الفلسفة </t>
  </si>
  <si>
    <t xml:space="preserve">علم الاجتماع </t>
  </si>
  <si>
    <t xml:space="preserve">الاثار </t>
  </si>
  <si>
    <t xml:space="preserve">الاعلام </t>
  </si>
  <si>
    <t xml:space="preserve">المكتبات </t>
  </si>
  <si>
    <t xml:space="preserve">إجمالي الاداب </t>
  </si>
  <si>
    <t xml:space="preserve">الاداب الثانية </t>
  </si>
  <si>
    <t xml:space="preserve">اللغة العربية </t>
  </si>
  <si>
    <t xml:space="preserve">كلية العلوم </t>
  </si>
  <si>
    <t xml:space="preserve">الفيزياء </t>
  </si>
  <si>
    <t xml:space="preserve">رياضيات </t>
  </si>
  <si>
    <t xml:space="preserve">إحصاء رياضي </t>
  </si>
  <si>
    <t xml:space="preserve">جيولوجيا </t>
  </si>
  <si>
    <t xml:space="preserve">علم الحياة </t>
  </si>
  <si>
    <t>الحقوق</t>
  </si>
  <si>
    <t xml:space="preserve">كلية التربية </t>
  </si>
  <si>
    <t xml:space="preserve">تربية عامة </t>
  </si>
  <si>
    <t xml:space="preserve">علم النفس </t>
  </si>
  <si>
    <t>الإرشاد النفسي</t>
  </si>
  <si>
    <t>معلم صف</t>
  </si>
  <si>
    <t xml:space="preserve">رياض أطفال </t>
  </si>
  <si>
    <t xml:space="preserve">إجمالي التربية </t>
  </si>
  <si>
    <t xml:space="preserve">التربية الثانية </t>
  </si>
  <si>
    <t xml:space="preserve">الاجمالي </t>
  </si>
  <si>
    <t>الشريعة</t>
  </si>
  <si>
    <t>العلوم السياسية</t>
  </si>
  <si>
    <t>الفنون الجميلة</t>
  </si>
  <si>
    <t>سوري</t>
  </si>
  <si>
    <t xml:space="preserve">فلسطيني مقيم </t>
  </si>
  <si>
    <t>فلسطيني غير مقيم</t>
  </si>
  <si>
    <t>مجموع</t>
  </si>
  <si>
    <t>دكتوراه</t>
  </si>
  <si>
    <t>طب الأسنان</t>
  </si>
  <si>
    <t>الهندسة المدنية</t>
  </si>
  <si>
    <t>الهندسة الكهربائية و الميكانيكية</t>
  </si>
  <si>
    <t>الهندسة المعلوماتية</t>
  </si>
  <si>
    <t>الهندسة الزراعية</t>
  </si>
  <si>
    <t>الآداب والعلوم الإنسانية</t>
  </si>
  <si>
    <t>التربية</t>
  </si>
  <si>
    <t>دبلوم التاهيل التربوي</t>
  </si>
  <si>
    <t>المعهد العالي لبحوث الليزر</t>
  </si>
  <si>
    <t>المعهد العالي للترجمة الفورية</t>
  </si>
  <si>
    <t xml:space="preserve">المعهد العالي للبحوث و الدراسات الزلزالية </t>
  </si>
  <si>
    <t>المجموع العام</t>
  </si>
  <si>
    <t xml:space="preserve">حلب </t>
  </si>
  <si>
    <t xml:space="preserve">حماة </t>
  </si>
  <si>
    <t xml:space="preserve">دير الزور </t>
  </si>
  <si>
    <t xml:space="preserve">ادلب </t>
  </si>
  <si>
    <t xml:space="preserve">الحسكة </t>
  </si>
  <si>
    <t xml:space="preserve">الرقة </t>
  </si>
  <si>
    <t xml:space="preserve">السويداء </t>
  </si>
  <si>
    <t xml:space="preserve">درعا </t>
  </si>
  <si>
    <t xml:space="preserve">القنيطرة </t>
  </si>
  <si>
    <t xml:space="preserve">هندسة الكهرباء والميكانيك </t>
  </si>
  <si>
    <t xml:space="preserve">الطب البشري </t>
  </si>
  <si>
    <t xml:space="preserve">العلوم </t>
  </si>
  <si>
    <t xml:space="preserve">التربية </t>
  </si>
  <si>
    <t xml:space="preserve">الشريعة </t>
  </si>
  <si>
    <t xml:space="preserve">ماجستير </t>
  </si>
  <si>
    <t xml:space="preserve">المعهد العالي للغات </t>
  </si>
  <si>
    <t xml:space="preserve">اللاذقية </t>
  </si>
  <si>
    <t xml:space="preserve">الدراسات الفلسفية </t>
  </si>
  <si>
    <t>علم الاجتماع</t>
  </si>
  <si>
    <t xml:space="preserve">الميكانيك العام </t>
  </si>
  <si>
    <t xml:space="preserve">التصميم والانتاج </t>
  </si>
  <si>
    <t xml:space="preserve">الطاقة الكهربائية </t>
  </si>
  <si>
    <t xml:space="preserve">الكترونيات واتصالات </t>
  </si>
  <si>
    <t xml:space="preserve">الحواسيب والاتمتة </t>
  </si>
  <si>
    <t xml:space="preserve">الطبية </t>
  </si>
  <si>
    <t xml:space="preserve">الغزل والنسيج </t>
  </si>
  <si>
    <t xml:space="preserve">لحواسيب والاتمتة </t>
  </si>
  <si>
    <t xml:space="preserve">إجمالي </t>
  </si>
  <si>
    <t xml:space="preserve">دبلوم </t>
  </si>
  <si>
    <t>الهندسة الزراعية الثانية -السويداء</t>
  </si>
  <si>
    <t xml:space="preserve">معلم صف </t>
  </si>
  <si>
    <t>المحافظة</t>
  </si>
  <si>
    <t xml:space="preserve">الاقتصاد  </t>
  </si>
  <si>
    <t>الاداب الثالثة</t>
  </si>
  <si>
    <t xml:space="preserve">إجمالي الاداب الثالثة </t>
  </si>
  <si>
    <t>ارشاد نفسي</t>
  </si>
  <si>
    <t xml:space="preserve">التربية الثالثة </t>
  </si>
  <si>
    <t xml:space="preserve">إجمالي التربية الثانية </t>
  </si>
  <si>
    <t>إجمالي التربية الثالثة</t>
  </si>
  <si>
    <t xml:space="preserve">المجموع العام </t>
  </si>
  <si>
    <t>كلية الاداب الأولى</t>
  </si>
  <si>
    <t xml:space="preserve">إجمالي الاداب الأولى </t>
  </si>
  <si>
    <t>التاريخ</t>
  </si>
  <si>
    <t xml:space="preserve">إجمالي التربية الثالثة </t>
  </si>
  <si>
    <t>الاقتصاد- دمشق</t>
  </si>
  <si>
    <t xml:space="preserve">اللغة العربية  </t>
  </si>
  <si>
    <t xml:space="preserve">الجغرافية  </t>
  </si>
  <si>
    <t>كلية التربية الاولى</t>
  </si>
  <si>
    <t>الاداب الثانية  - لغة عربية</t>
  </si>
  <si>
    <t xml:space="preserve">المعهد العالي للتنمية الادارية </t>
  </si>
  <si>
    <t>العلوم</t>
  </si>
  <si>
    <t>الاداب والعلوم الانسانية</t>
  </si>
  <si>
    <t xml:space="preserve">الهندسة الكهربائية والميكانيكية </t>
  </si>
  <si>
    <t>استاذ</t>
  </si>
  <si>
    <t>استاذ مساعد</t>
  </si>
  <si>
    <t>مدرس</t>
  </si>
  <si>
    <t xml:space="preserve">معيد </t>
  </si>
  <si>
    <t>فني</t>
  </si>
  <si>
    <t xml:space="preserve">المعهد العالي التنمية الادارية </t>
  </si>
  <si>
    <t xml:space="preserve">متعاقد </t>
  </si>
  <si>
    <t>كليات درعا</t>
  </si>
  <si>
    <t>كليات السويداء</t>
  </si>
  <si>
    <t xml:space="preserve">التربية الثانية   </t>
  </si>
  <si>
    <t xml:space="preserve">الاقتصاد الثانية </t>
  </si>
  <si>
    <t xml:space="preserve">الاداب الثالثة </t>
  </si>
  <si>
    <t>الزراعة الثالثة</t>
  </si>
  <si>
    <t xml:space="preserve">الفنون الجميلة الثالثة </t>
  </si>
  <si>
    <t>العدد التراكمي للموفدين</t>
  </si>
  <si>
    <t xml:space="preserve">إناث </t>
  </si>
  <si>
    <t xml:space="preserve"> العلوم </t>
  </si>
  <si>
    <t>الاداب</t>
  </si>
  <si>
    <t xml:space="preserve">هندسة الميكانيك والكهرباء </t>
  </si>
  <si>
    <t xml:space="preserve"> التربية </t>
  </si>
  <si>
    <t>أعدادخريجات مدرسة التمريض</t>
  </si>
  <si>
    <t>مدرسة التمريض</t>
  </si>
  <si>
    <t xml:space="preserve">عربي  </t>
  </si>
  <si>
    <t>اعداد خريجي جامعة دمشق للعام الدراسي 2009-2010 حسب الجنس و الجنسية /تعليم إجمالي</t>
  </si>
  <si>
    <t>المجموع    Total</t>
  </si>
  <si>
    <t xml:space="preserve">أجنبي  </t>
  </si>
  <si>
    <t xml:space="preserve">عــربي  </t>
  </si>
  <si>
    <t>عراقي</t>
  </si>
  <si>
    <t>لبناني</t>
  </si>
  <si>
    <t xml:space="preserve">فلسطيني غير مقيم في سورية  </t>
  </si>
  <si>
    <t xml:space="preserve"> فلسطيني مقيم في سورية       </t>
  </si>
  <si>
    <t xml:space="preserve">ســـوري  </t>
  </si>
  <si>
    <t>الكلية</t>
  </si>
  <si>
    <t xml:space="preserve">العلوم الطبيعية  </t>
  </si>
  <si>
    <t xml:space="preserve">الفنــون الجميلـــة  </t>
  </si>
  <si>
    <t xml:space="preserve">الهندســة المعماريــة  </t>
  </si>
  <si>
    <t>الآداب</t>
  </si>
  <si>
    <t>الاعلام</t>
  </si>
  <si>
    <t>الكليات</t>
  </si>
  <si>
    <t>العلـوم السياسية</t>
  </si>
  <si>
    <t>الزراعة</t>
  </si>
  <si>
    <t>الهندسة الميكانيكيةوالكهربائية</t>
  </si>
  <si>
    <r>
      <t xml:space="preserve">أعداد اعضاء الهيئة التعليمية في جامعة دمشق حسب الكلية و الجنس للعام الدراسي </t>
    </r>
    <r>
      <rPr>
        <b/>
        <sz val="14"/>
        <rFont val="Simplified Arabic"/>
        <family val="0"/>
      </rPr>
      <t>2010/2009</t>
    </r>
    <r>
      <rPr>
        <b/>
        <sz val="14"/>
        <rFont val="Times New Roman"/>
        <family val="1"/>
      </rPr>
      <t xml:space="preserve"> </t>
    </r>
  </si>
  <si>
    <t>السياحة</t>
  </si>
  <si>
    <t>التربية الرابعة القنيطرة</t>
  </si>
  <si>
    <t>الفنون الجميلة الثانية</t>
  </si>
  <si>
    <t>الموفدين خلال 2010</t>
  </si>
  <si>
    <t>العائدين خلال 2010</t>
  </si>
  <si>
    <t>معهد البحوث والدراسات الزلزالية</t>
  </si>
  <si>
    <t>المعهد العالي لتعليم اللغات</t>
  </si>
  <si>
    <t>المعهد العالي للترجة</t>
  </si>
  <si>
    <t>إناث</t>
  </si>
  <si>
    <t>ريف دمشق</t>
  </si>
  <si>
    <t>المعهد العالي للدراسات الزلزالية</t>
  </si>
  <si>
    <t>محاسبة</t>
  </si>
  <si>
    <t>أعداد خريجي جامعة دمشق حسب الكلية والجنس والمحافظة للعام الدراسي 2009-2010 / تعليم إجمالي</t>
  </si>
  <si>
    <t>أعداد خريجي جامعة دمشق حسب الكلية والجنس والمحافظة للعام الدراسي 2009-2010 / تعليم موازي</t>
  </si>
  <si>
    <t>اعداد خريجي جامعة دمشق للعام الدراسي 2009-2010 حسب الجنس و الجنسية /تعليم موازي</t>
  </si>
  <si>
    <t>بيولوجيا</t>
  </si>
  <si>
    <t>الهندسة المعماربة</t>
  </si>
  <si>
    <t>الهندسة الميكانيكية والكهربائية</t>
  </si>
  <si>
    <t xml:space="preserve"> المجموع العام</t>
  </si>
  <si>
    <t>المجمــــوع</t>
  </si>
  <si>
    <t>العلوم الطبيعية</t>
  </si>
  <si>
    <t>دبلوم التاهيل التخصصي</t>
  </si>
  <si>
    <t>المعهد العالي للترجمة والترجمة الفورية</t>
  </si>
  <si>
    <t>المعهد العالي للتنمية الادارية</t>
  </si>
  <si>
    <t xml:space="preserve">اعداد خريجي الدراسات العليا في جامعة دمشق للعام الدراسي 2009-2010 حسب الجنس و الجنسية \ تعليم إجمالي </t>
  </si>
  <si>
    <t xml:space="preserve">اعداد طلاب الدراسات العليا في جامعة دمشق للعام الدراسي 2009-2010 حسب الجنس و الجنسية \ تعليم موازي </t>
  </si>
  <si>
    <t xml:space="preserve">دبلوم التاهيل و التخصص </t>
  </si>
  <si>
    <t>أعداد الطلاب المتخرجين /دراسات عليا/ في التعليم الموازي بحسب المحافظات للعام الدراسي 2010/2009</t>
  </si>
  <si>
    <t>التربية+دبلوم</t>
  </si>
  <si>
    <t>المعهد العالي للتنمية الإدارية</t>
  </si>
  <si>
    <t>دمشــق</t>
  </si>
  <si>
    <t>حـلـب</t>
  </si>
  <si>
    <t>حـمـص</t>
  </si>
  <si>
    <t>حـماه</t>
  </si>
  <si>
    <t>طـرطـوس</t>
  </si>
  <si>
    <t>ادلــب</t>
  </si>
  <si>
    <t>الحسكـة</t>
  </si>
  <si>
    <t>الـرقـة</t>
  </si>
  <si>
    <t>السـويـداء</t>
  </si>
  <si>
    <t>درعـا</t>
  </si>
  <si>
    <t>الترجمة</t>
  </si>
  <si>
    <t>رياض أطفال</t>
  </si>
  <si>
    <t>دراسات دولية ودبلوماسية</t>
  </si>
  <si>
    <t>علوم سياسية</t>
  </si>
  <si>
    <t>دراسات قانونية</t>
  </si>
  <si>
    <t xml:space="preserve">اعداد خريجي  الدراسات العليا في جامعة دمشق للعام الدراسي 2009-2010 حسب الجنس و المحافظة  \ تعليم اجمالي </t>
  </si>
  <si>
    <t xml:space="preserve">اعداد خريجي التعليم المفتوح للعام الدراسي 2009-2010 حسب الجنس و الجنسية </t>
  </si>
  <si>
    <t xml:space="preserve"> القسم</t>
  </si>
  <si>
    <t xml:space="preserve">دمشـق  </t>
  </si>
  <si>
    <t xml:space="preserve">حلـب  </t>
  </si>
  <si>
    <t xml:space="preserve">حمص  </t>
  </si>
  <si>
    <t xml:space="preserve">حمـاه  </t>
  </si>
  <si>
    <t xml:space="preserve">اللاذقية  </t>
  </si>
  <si>
    <t xml:space="preserve">طرطوس  </t>
  </si>
  <si>
    <t xml:space="preserve">دير الزور  </t>
  </si>
  <si>
    <t xml:space="preserve">ادلب  </t>
  </si>
  <si>
    <t xml:space="preserve">الحسكة  </t>
  </si>
  <si>
    <t xml:space="preserve">الرقة  </t>
  </si>
  <si>
    <t xml:space="preserve">السويداء  </t>
  </si>
  <si>
    <t xml:space="preserve">درعــا  </t>
  </si>
  <si>
    <t xml:space="preserve">القنيطرة  </t>
  </si>
  <si>
    <t>أعداد خريجي التعليم المفتوح في جامعة دمشق للعام الدراسي 2009  2010  حسب الجنس والمحافظة</t>
  </si>
  <si>
    <t>السنة</t>
  </si>
  <si>
    <t>أعداد خريجي مدرسة التمريض للعام الدراسي 2009-2010</t>
  </si>
  <si>
    <t>خريجات مدرسة التمريض السوريات بحسب المحافظات 2009  / 2010</t>
  </si>
  <si>
    <t xml:space="preserve">دمشق  </t>
  </si>
  <si>
    <t xml:space="preserve">حلب  </t>
  </si>
  <si>
    <t xml:space="preserve">حماه  </t>
  </si>
  <si>
    <t xml:space="preserve">ديرالزور  </t>
  </si>
  <si>
    <t xml:space="preserve">درعا  </t>
  </si>
  <si>
    <t>المعهد العالي للتنمية الإدارية والتخصص والادارة</t>
  </si>
  <si>
    <t>الزراعة الثانية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</si>
</sst>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65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Simplified Arabic"/>
      <family val="0"/>
    </font>
    <font>
      <b/>
      <sz val="14"/>
      <color indexed="8"/>
      <name val="Simplified Arabic"/>
      <family val="0"/>
    </font>
    <font>
      <sz val="12"/>
      <color indexed="8"/>
      <name val="Simplified Arabic"/>
      <family val="0"/>
    </font>
    <font>
      <sz val="14"/>
      <name val="Simplified Arabic"/>
      <family val="0"/>
    </font>
    <font>
      <b/>
      <sz val="16"/>
      <color indexed="8"/>
      <name val="Simplified Arabic"/>
      <family val="0"/>
    </font>
    <font>
      <sz val="12"/>
      <name val="Simplified Arabic"/>
      <family val="0"/>
    </font>
    <font>
      <b/>
      <sz val="14"/>
      <name val="Times New Roman"/>
      <family val="1"/>
    </font>
    <font>
      <b/>
      <sz val="14"/>
      <name val="Simplified Arabic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Arial"/>
      <family val="2"/>
    </font>
    <font>
      <b/>
      <sz val="12"/>
      <color indexed="8"/>
      <name val="Simplified Arabic"/>
      <family val="0"/>
    </font>
    <font>
      <sz val="12"/>
      <color indexed="10"/>
      <name val="Simplified Arabic"/>
      <family val="0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 (Arabic)"/>
      <family val="2"/>
    </font>
    <font>
      <sz val="10"/>
      <name val="MS Sans Serif"/>
      <family val="0"/>
    </font>
    <font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Simplified Arabic"/>
      <family val="0"/>
    </font>
    <font>
      <sz val="12"/>
      <color theme="1"/>
      <name val="Simplified Arabic"/>
      <family val="0"/>
    </font>
    <font>
      <sz val="16"/>
      <color theme="1"/>
      <name val="Calibri"/>
      <family val="2"/>
    </font>
    <font>
      <sz val="12"/>
      <color rgb="FFFF0000"/>
      <name val="Simplified Arabic"/>
      <family val="0"/>
    </font>
    <font>
      <sz val="14"/>
      <color theme="1"/>
      <name val="Calibri"/>
      <family val="2"/>
    </font>
    <font>
      <sz val="14"/>
      <name val="Calibri"/>
      <family val="2"/>
    </font>
    <font>
      <b/>
      <sz val="16"/>
      <color theme="1"/>
      <name val="Simplified Arabic"/>
      <family val="0"/>
    </font>
    <font>
      <b/>
      <sz val="12"/>
      <color theme="1"/>
      <name val="Simplified Arabic"/>
      <family val="0"/>
    </font>
    <font>
      <b/>
      <sz val="14"/>
      <color theme="1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 readingOrder="2"/>
    </xf>
    <xf numFmtId="0" fontId="5" fillId="0" borderId="10" xfId="0" applyFont="1" applyFill="1" applyBorder="1" applyAlignment="1">
      <alignment horizontal="center" vertical="center" wrapText="1" readingOrder="2"/>
    </xf>
    <xf numFmtId="0" fontId="56" fillId="0" borderId="0" xfId="0" applyFont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 wrapText="1" readingOrder="2"/>
    </xf>
    <xf numFmtId="1" fontId="11" fillId="2" borderId="10" xfId="0" applyNumberFormat="1" applyFont="1" applyFill="1" applyBorder="1" applyAlignment="1">
      <alignment horizontal="center" vertical="center" wrapText="1" readingOrder="2"/>
    </xf>
    <xf numFmtId="1" fontId="10" fillId="2" borderId="10" xfId="0" applyNumberFormat="1" applyFont="1" applyFill="1" applyBorder="1" applyAlignment="1">
      <alignment horizontal="center" vertical="center" wrapText="1" readingOrder="2"/>
    </xf>
    <xf numFmtId="1" fontId="12" fillId="10" borderId="10" xfId="0" applyNumberFormat="1" applyFont="1" applyFill="1" applyBorder="1" applyAlignment="1">
      <alignment horizontal="center" vertical="center" wrapText="1" readingOrder="2"/>
    </xf>
    <xf numFmtId="0" fontId="56" fillId="2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 shrinkToFit="1"/>
    </xf>
    <xf numFmtId="0" fontId="56" fillId="34" borderId="10" xfId="0" applyFont="1" applyFill="1" applyBorder="1" applyAlignment="1">
      <alignment horizontal="center" vertical="center" wrapText="1"/>
    </xf>
    <xf numFmtId="1" fontId="57" fillId="2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1" fontId="7" fillId="2" borderId="10" xfId="0" applyNumberFormat="1" applyFont="1" applyFill="1" applyBorder="1" applyAlignment="1">
      <alignment horizontal="center" vertical="center" wrapText="1" readingOrder="2"/>
    </xf>
    <xf numFmtId="1" fontId="7" fillId="0" borderId="10" xfId="0" applyNumberFormat="1" applyFont="1" applyFill="1" applyBorder="1" applyAlignment="1">
      <alignment horizontal="center" vertical="center" wrapText="1" readingOrder="2"/>
    </xf>
    <xf numFmtId="0" fontId="57" fillId="0" borderId="10" xfId="0" applyFont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1" fontId="57" fillId="2" borderId="10" xfId="0" applyNumberFormat="1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vertical="center" textRotation="90" wrapText="1"/>
    </xf>
    <xf numFmtId="1" fontId="7" fillId="33" borderId="10" xfId="0" applyNumberFormat="1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1" fontId="56" fillId="34" borderId="10" xfId="0" applyNumberFormat="1" applyFont="1" applyFill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1" fontId="56" fillId="33" borderId="10" xfId="0" applyNumberFormat="1" applyFont="1" applyFill="1" applyBorder="1" applyAlignment="1">
      <alignment horizontal="center" vertical="center"/>
    </xf>
    <xf numFmtId="1" fontId="56" fillId="2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 wrapText="1" readingOrder="2"/>
    </xf>
    <xf numFmtId="1" fontId="8" fillId="2" borderId="10" xfId="0" applyNumberFormat="1" applyFont="1" applyFill="1" applyBorder="1" applyAlignment="1">
      <alignment horizontal="center" vertical="center" wrapText="1" readingOrder="2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" fontId="7" fillId="2" borderId="10" xfId="0" applyNumberFormat="1" applyFont="1" applyFill="1" applyBorder="1" applyAlignment="1">
      <alignment horizontal="center" vertical="center" wrapText="1" readingOrder="2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 readingOrder="2"/>
    </xf>
    <xf numFmtId="0" fontId="12" fillId="10" borderId="10" xfId="0" applyFont="1" applyFill="1" applyBorder="1" applyAlignment="1">
      <alignment horizontal="center" vertical="center" wrapText="1" readingOrder="2"/>
    </xf>
    <xf numFmtId="0" fontId="12" fillId="0" borderId="10" xfId="0" applyFont="1" applyBorder="1" applyAlignment="1">
      <alignment horizontal="center" vertical="center" wrapText="1" readingOrder="2"/>
    </xf>
    <xf numFmtId="0" fontId="10" fillId="0" borderId="10" xfId="0" applyFont="1" applyBorder="1" applyAlignment="1">
      <alignment horizontal="center" vertical="center" wrapText="1" readingOrder="2"/>
    </xf>
    <xf numFmtId="0" fontId="10" fillId="10" borderId="10" xfId="0" applyFont="1" applyFill="1" applyBorder="1" applyAlignment="1">
      <alignment horizontal="center" vertical="center" wrapText="1" readingOrder="2"/>
    </xf>
    <xf numFmtId="0" fontId="0" fillId="0" borderId="0" xfId="0" applyFont="1" applyAlignment="1">
      <alignment/>
    </xf>
    <xf numFmtId="0" fontId="60" fillId="2" borderId="10" xfId="0" applyFont="1" applyFill="1" applyBorder="1" applyAlignment="1">
      <alignment horizontal="center" vertical="center"/>
    </xf>
    <xf numFmtId="0" fontId="61" fillId="2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 readingOrder="2"/>
    </xf>
    <xf numFmtId="0" fontId="56" fillId="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readingOrder="1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6" fillId="14" borderId="10" xfId="0" applyFont="1" applyFill="1" applyBorder="1" applyAlignment="1">
      <alignment horizontal="center" vertical="center" wrapText="1"/>
    </xf>
    <xf numFmtId="0" fontId="56" fillId="14" borderId="10" xfId="0" applyFont="1" applyFill="1" applyBorder="1" applyAlignment="1">
      <alignment horizontal="center" vertical="center"/>
    </xf>
    <xf numFmtId="1" fontId="56" fillId="14" borderId="10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 readingOrder="2"/>
    </xf>
    <xf numFmtId="1" fontId="7" fillId="0" borderId="10" xfId="0" applyNumberFormat="1" applyFont="1" applyFill="1" applyBorder="1" applyAlignment="1">
      <alignment horizontal="center" vertical="center" wrapText="1" readingOrder="2"/>
    </xf>
    <xf numFmtId="0" fontId="9" fillId="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textRotation="90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 readingOrder="2"/>
    </xf>
    <xf numFmtId="1" fontId="5" fillId="0" borderId="10" xfId="0" applyNumberFormat="1" applyFont="1" applyFill="1" applyBorder="1" applyAlignment="1">
      <alignment horizontal="center" vertical="center" wrapText="1" readingOrder="2"/>
    </xf>
    <xf numFmtId="1" fontId="5" fillId="33" borderId="10" xfId="0" applyNumberFormat="1" applyFont="1" applyFill="1" applyBorder="1" applyAlignment="1">
      <alignment horizontal="center" vertical="center" wrapText="1" readingOrder="2"/>
    </xf>
    <xf numFmtId="1" fontId="5" fillId="14" borderId="10" xfId="0" applyNumberFormat="1" applyFont="1" applyFill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readingOrder="1"/>
    </xf>
    <xf numFmtId="0" fontId="5" fillId="8" borderId="10" xfId="0" applyFont="1" applyFill="1" applyBorder="1" applyAlignment="1">
      <alignment horizontal="center" vertical="center" readingOrder="1"/>
    </xf>
    <xf numFmtId="0" fontId="56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 readingOrder="1"/>
    </xf>
    <xf numFmtId="0" fontId="17" fillId="0" borderId="10" xfId="55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Fill="1" applyBorder="1" applyAlignment="1">
      <alignment horizontal="center" vertical="center"/>
      <protection/>
    </xf>
    <xf numFmtId="1" fontId="17" fillId="0" borderId="14" xfId="56" applyNumberFormat="1" applyFont="1" applyBorder="1" applyAlignment="1">
      <alignment horizontal="center" vertical="center"/>
      <protection/>
    </xf>
    <xf numFmtId="1" fontId="23" fillId="0" borderId="10" xfId="56" applyNumberFormat="1" applyFont="1" applyBorder="1" applyAlignment="1">
      <alignment horizontal="center" vertical="center"/>
      <protection/>
    </xf>
    <xf numFmtId="0" fontId="17" fillId="33" borderId="10" xfId="55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 readingOrder="2"/>
    </xf>
    <xf numFmtId="0" fontId="60" fillId="2" borderId="10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56" fillId="33" borderId="10" xfId="0" applyFont="1" applyFill="1" applyBorder="1" applyAlignment="1">
      <alignment horizontal="center" vertical="center" wrapText="1" shrinkToFit="1"/>
    </xf>
    <xf numFmtId="0" fontId="56" fillId="33" borderId="10" xfId="0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 wrapText="1"/>
    </xf>
    <xf numFmtId="0" fontId="57" fillId="2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textRotation="90" wrapText="1"/>
    </xf>
    <xf numFmtId="1" fontId="7" fillId="0" borderId="10" xfId="0" applyNumberFormat="1" applyFont="1" applyFill="1" applyBorder="1" applyAlignment="1">
      <alignment horizontal="center" vertical="center" wrapText="1" readingOrder="2"/>
    </xf>
    <xf numFmtId="1" fontId="7" fillId="2" borderId="10" xfId="0" applyNumberFormat="1" applyFont="1" applyFill="1" applyBorder="1" applyAlignment="1">
      <alignment horizontal="center" vertical="center" wrapText="1" readingOrder="2"/>
    </xf>
    <xf numFmtId="1" fontId="7" fillId="2" borderId="13" xfId="0" applyNumberFormat="1" applyFont="1" applyFill="1" applyBorder="1" applyAlignment="1">
      <alignment horizontal="center" vertical="center" wrapText="1" readingOrder="2"/>
    </xf>
    <xf numFmtId="1" fontId="7" fillId="2" borderId="15" xfId="0" applyNumberFormat="1" applyFont="1" applyFill="1" applyBorder="1" applyAlignment="1">
      <alignment horizontal="center" vertical="center" wrapText="1" readingOrder="2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 readingOrder="2"/>
    </xf>
    <xf numFmtId="1" fontId="5" fillId="14" borderId="10" xfId="0" applyNumberFormat="1" applyFont="1" applyFill="1" applyBorder="1" applyAlignment="1">
      <alignment horizontal="center" vertical="center" wrapText="1" readingOrder="2"/>
    </xf>
    <xf numFmtId="0" fontId="56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 readingOrder="2"/>
    </xf>
    <xf numFmtId="1" fontId="5" fillId="33" borderId="10" xfId="0" applyNumberFormat="1" applyFont="1" applyFill="1" applyBorder="1" applyAlignment="1">
      <alignment horizontal="center" vertical="center" wrapText="1" readingOrder="2"/>
    </xf>
    <xf numFmtId="1" fontId="5" fillId="2" borderId="21" xfId="0" applyNumberFormat="1" applyFont="1" applyFill="1" applyBorder="1" applyAlignment="1">
      <alignment horizontal="center" vertical="center" textRotation="90" wrapText="1" readingOrder="2"/>
    </xf>
    <xf numFmtId="1" fontId="5" fillId="2" borderId="22" xfId="0" applyNumberFormat="1" applyFont="1" applyFill="1" applyBorder="1" applyAlignment="1">
      <alignment horizontal="center" vertical="center" textRotation="90" wrapText="1" readingOrder="2"/>
    </xf>
    <xf numFmtId="1" fontId="5" fillId="2" borderId="14" xfId="0" applyNumberFormat="1" applyFont="1" applyFill="1" applyBorder="1" applyAlignment="1">
      <alignment horizontal="center" vertical="center" textRotation="90" wrapText="1" readingOrder="2"/>
    </xf>
    <xf numFmtId="1" fontId="5" fillId="0" borderId="17" xfId="0" applyNumberFormat="1" applyFont="1" applyFill="1" applyBorder="1" applyAlignment="1">
      <alignment horizontal="center" vertical="center" wrapText="1" readingOrder="2"/>
    </xf>
    <xf numFmtId="1" fontId="5" fillId="0" borderId="11" xfId="0" applyNumberFormat="1" applyFont="1" applyFill="1" applyBorder="1" applyAlignment="1">
      <alignment horizontal="center" vertical="center" wrapText="1" readingOrder="2"/>
    </xf>
    <xf numFmtId="1" fontId="5" fillId="0" borderId="19" xfId="0" applyNumberFormat="1" applyFont="1" applyFill="1" applyBorder="1" applyAlignment="1">
      <alignment horizontal="center" vertical="center" wrapText="1" readingOrder="2"/>
    </xf>
    <xf numFmtId="1" fontId="5" fillId="0" borderId="12" xfId="0" applyNumberFormat="1" applyFont="1" applyFill="1" applyBorder="1" applyAlignment="1">
      <alignment horizontal="center" vertical="center" wrapText="1" readingOrder="2"/>
    </xf>
    <xf numFmtId="0" fontId="56" fillId="0" borderId="10" xfId="0" applyFont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 wrapText="1" readingOrder="2"/>
    </xf>
    <xf numFmtId="1" fontId="5" fillId="2" borderId="15" xfId="0" applyNumberFormat="1" applyFont="1" applyFill="1" applyBorder="1" applyAlignment="1">
      <alignment horizontal="center" vertical="center" wrapText="1" readingOrder="2"/>
    </xf>
    <xf numFmtId="0" fontId="56" fillId="2" borderId="10" xfId="0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>
      <alignment horizontal="center" vertical="center" wrapText="1" readingOrder="2"/>
    </xf>
    <xf numFmtId="1" fontId="5" fillId="2" borderId="18" xfId="0" applyNumberFormat="1" applyFont="1" applyFill="1" applyBorder="1" applyAlignment="1">
      <alignment horizontal="center" vertical="center" wrapText="1" readingOrder="2"/>
    </xf>
    <xf numFmtId="1" fontId="5" fillId="2" borderId="11" xfId="0" applyNumberFormat="1" applyFont="1" applyFill="1" applyBorder="1" applyAlignment="1">
      <alignment horizontal="center" vertical="center" wrapText="1" readingOrder="2"/>
    </xf>
    <xf numFmtId="1" fontId="5" fillId="2" borderId="19" xfId="0" applyNumberFormat="1" applyFont="1" applyFill="1" applyBorder="1" applyAlignment="1">
      <alignment horizontal="center" vertical="center" wrapText="1" readingOrder="2"/>
    </xf>
    <xf numFmtId="1" fontId="5" fillId="2" borderId="20" xfId="0" applyNumberFormat="1" applyFont="1" applyFill="1" applyBorder="1" applyAlignment="1">
      <alignment horizontal="center" vertical="center" wrapText="1" readingOrder="2"/>
    </xf>
    <xf numFmtId="1" fontId="5" fillId="2" borderId="12" xfId="0" applyNumberFormat="1" applyFont="1" applyFill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readingOrder="1"/>
    </xf>
    <xf numFmtId="0" fontId="5" fillId="8" borderId="10" xfId="0" applyFont="1" applyFill="1" applyBorder="1" applyAlignment="1">
      <alignment horizontal="center" vertical="center" readingOrder="1"/>
    </xf>
    <xf numFmtId="0" fontId="5" fillId="0" borderId="20" xfId="0" applyFont="1" applyBorder="1" applyAlignment="1">
      <alignment horizontal="center" vertical="center" readingOrder="2"/>
    </xf>
    <xf numFmtId="0" fontId="5" fillId="8" borderId="13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6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6" fillId="2" borderId="21" xfId="0" applyFont="1" applyFill="1" applyBorder="1" applyAlignment="1">
      <alignment horizontal="center" vertical="center" textRotation="90" wrapText="1"/>
    </xf>
    <xf numFmtId="0" fontId="56" fillId="2" borderId="14" xfId="0" applyFont="1" applyFill="1" applyBorder="1" applyAlignment="1">
      <alignment horizontal="center" vertical="center" textRotation="90" wrapText="1"/>
    </xf>
    <xf numFmtId="0" fontId="56" fillId="2" borderId="21" xfId="0" applyFont="1" applyFill="1" applyBorder="1" applyAlignment="1">
      <alignment horizontal="center" vertical="center" wrapText="1"/>
    </xf>
    <xf numFmtId="0" fontId="56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 readingOrder="2"/>
    </xf>
    <xf numFmtId="0" fontId="60" fillId="0" borderId="10" xfId="0" applyFont="1" applyBorder="1" applyAlignment="1">
      <alignment horizontal="center" vertical="center" textRotation="90"/>
    </xf>
    <xf numFmtId="1" fontId="10" fillId="0" borderId="10" xfId="0" applyNumberFormat="1" applyFont="1" applyBorder="1" applyAlignment="1">
      <alignment horizontal="center" vertical="center" wrapText="1" readingOrder="2"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 readingOrder="2"/>
    </xf>
    <xf numFmtId="0" fontId="10" fillId="0" borderId="15" xfId="0" applyFont="1" applyBorder="1" applyAlignment="1">
      <alignment horizontal="center" vertical="center" wrapText="1" readingOrder="2"/>
    </xf>
    <xf numFmtId="0" fontId="12" fillId="0" borderId="13" xfId="0" applyFont="1" applyBorder="1" applyAlignment="1">
      <alignment horizontal="center" vertical="center" wrapText="1" readingOrder="2"/>
    </xf>
    <xf numFmtId="0" fontId="12" fillId="0" borderId="15" xfId="0" applyFont="1" applyBorder="1" applyAlignment="1">
      <alignment horizontal="center" vertical="center" wrapText="1" readingOrder="2"/>
    </xf>
    <xf numFmtId="0" fontId="12" fillId="0" borderId="10" xfId="0" applyFont="1" applyBorder="1" applyAlignment="1">
      <alignment horizontal="center" vertical="center" wrapText="1" readingOrder="2"/>
    </xf>
    <xf numFmtId="0" fontId="10" fillId="2" borderId="10" xfId="0" applyFont="1" applyFill="1" applyBorder="1" applyAlignment="1">
      <alignment horizontal="center" vertical="center" wrapText="1" readingOrder="2"/>
    </xf>
    <xf numFmtId="0" fontId="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wrapText="1" readingOrder="2"/>
    </xf>
    <xf numFmtId="1" fontId="8" fillId="0" borderId="20" xfId="0" applyNumberFormat="1" applyFont="1" applyFill="1" applyBorder="1" applyAlignment="1">
      <alignment horizontal="center" vertical="center" wrapText="1" readingOrder="2"/>
    </xf>
    <xf numFmtId="1" fontId="10" fillId="2" borderId="10" xfId="0" applyNumberFormat="1" applyFont="1" applyFill="1" applyBorder="1" applyAlignment="1">
      <alignment horizontal="center" vertical="center" wrapText="1" readingOrder="2"/>
    </xf>
    <xf numFmtId="1" fontId="12" fillId="0" borderId="10" xfId="0" applyNumberFormat="1" applyFont="1" applyBorder="1" applyAlignment="1">
      <alignment horizontal="center" vertical="center" wrapText="1" readingOrder="2"/>
    </xf>
    <xf numFmtId="0" fontId="12" fillId="10" borderId="10" xfId="0" applyFont="1" applyFill="1" applyBorder="1" applyAlignment="1">
      <alignment horizontal="center" vertical="center" wrapText="1" readingOrder="2"/>
    </xf>
    <xf numFmtId="1" fontId="8" fillId="2" borderId="10" xfId="0" applyNumberFormat="1" applyFont="1" applyFill="1" applyBorder="1" applyAlignment="1">
      <alignment horizontal="center" vertical="center" wrapText="1" readingOrder="2"/>
    </xf>
    <xf numFmtId="0" fontId="60" fillId="2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" fontId="7" fillId="2" borderId="16" xfId="0" applyNumberFormat="1" applyFont="1" applyFill="1" applyBorder="1" applyAlignment="1">
      <alignment horizontal="center" vertical="center" wrapText="1" readingOrder="2"/>
    </xf>
    <xf numFmtId="1" fontId="7" fillId="0" borderId="13" xfId="0" applyNumberFormat="1" applyFont="1" applyFill="1" applyBorder="1" applyAlignment="1">
      <alignment horizontal="center" vertical="center" wrapText="1" readingOrder="2"/>
    </xf>
    <xf numFmtId="1" fontId="7" fillId="0" borderId="16" xfId="0" applyNumberFormat="1" applyFont="1" applyFill="1" applyBorder="1" applyAlignment="1">
      <alignment horizontal="center" vertical="center" wrapText="1" readingOrder="2"/>
    </xf>
    <xf numFmtId="1" fontId="7" fillId="0" borderId="15" xfId="0" applyNumberFormat="1" applyFont="1" applyFill="1" applyBorder="1" applyAlignment="1">
      <alignment horizontal="center" vertical="center" wrapText="1" readingOrder="2"/>
    </xf>
    <xf numFmtId="0" fontId="57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9"/>
  <sheetViews>
    <sheetView rightToLeft="1" zoomScale="70" zoomScaleNormal="70" zoomScalePageLayoutView="0" workbookViewId="0" topLeftCell="A46">
      <selection activeCell="D70" sqref="D70:E70"/>
    </sheetView>
  </sheetViews>
  <sheetFormatPr defaultColWidth="9.140625" defaultRowHeight="15"/>
  <cols>
    <col min="1" max="1" width="7.421875" style="4" customWidth="1"/>
    <col min="2" max="2" width="18.57421875" style="4" customWidth="1"/>
    <col min="3" max="3" width="7.57421875" style="1" bestFit="1" customWidth="1"/>
    <col min="4" max="4" width="6.421875" style="1" customWidth="1"/>
    <col min="5" max="5" width="6.28125" style="1" customWidth="1"/>
    <col min="6" max="8" width="5.00390625" style="1" customWidth="1"/>
    <col min="9" max="9" width="4.421875" style="1" customWidth="1"/>
    <col min="10" max="12" width="5.00390625" style="1" customWidth="1"/>
    <col min="13" max="13" width="4.421875" style="1" customWidth="1"/>
    <col min="14" max="15" width="6.28125" style="1" bestFit="1" customWidth="1"/>
    <col min="16" max="16" width="7.57421875" style="1" bestFit="1" customWidth="1"/>
    <col min="17" max="17" width="7.421875" style="0" customWidth="1"/>
    <col min="24" max="16384" width="9.00390625" style="1" customWidth="1"/>
  </cols>
  <sheetData>
    <row r="1" spans="1:16" ht="33.75" customHeight="1">
      <c r="A1" s="128" t="s">
        <v>170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7.75">
      <c r="A2" s="129" t="s">
        <v>3</v>
      </c>
      <c r="B2" s="131"/>
      <c r="C2" s="129" t="s">
        <v>125</v>
      </c>
      <c r="D2" s="129" t="s">
        <v>4</v>
      </c>
      <c r="E2" s="129"/>
      <c r="F2" s="129" t="s">
        <v>5</v>
      </c>
      <c r="G2" s="129"/>
      <c r="H2" s="129" t="s">
        <v>6</v>
      </c>
      <c r="I2" s="129"/>
      <c r="J2" s="129" t="s">
        <v>7</v>
      </c>
      <c r="K2" s="129"/>
      <c r="L2" s="129" t="s">
        <v>8</v>
      </c>
      <c r="M2" s="129"/>
      <c r="N2" s="129" t="s">
        <v>0</v>
      </c>
      <c r="O2" s="130"/>
      <c r="P2" s="130"/>
    </row>
    <row r="3" spans="1:16" ht="27.75">
      <c r="A3" s="131"/>
      <c r="B3" s="131"/>
      <c r="C3" s="130"/>
      <c r="D3" s="20" t="s">
        <v>9</v>
      </c>
      <c r="E3" s="20" t="s">
        <v>2</v>
      </c>
      <c r="F3" s="20" t="s">
        <v>9</v>
      </c>
      <c r="G3" s="20" t="s">
        <v>2</v>
      </c>
      <c r="H3" s="20" t="s">
        <v>9</v>
      </c>
      <c r="I3" s="20" t="s">
        <v>2</v>
      </c>
      <c r="J3" s="20" t="s">
        <v>9</v>
      </c>
      <c r="K3" s="20" t="s">
        <v>2</v>
      </c>
      <c r="L3" s="20" t="s">
        <v>9</v>
      </c>
      <c r="M3" s="20" t="s">
        <v>2</v>
      </c>
      <c r="N3" s="20" t="s">
        <v>9</v>
      </c>
      <c r="O3" s="20" t="s">
        <v>2</v>
      </c>
      <c r="P3" s="20" t="s">
        <v>0</v>
      </c>
    </row>
    <row r="4" spans="1:16" ht="27" customHeight="1">
      <c r="A4" s="122" t="s">
        <v>30</v>
      </c>
      <c r="B4" s="123"/>
      <c r="C4" s="10" t="s">
        <v>11</v>
      </c>
      <c r="D4" s="38">
        <v>358</v>
      </c>
      <c r="E4" s="38">
        <v>175</v>
      </c>
      <c r="F4" s="38">
        <v>16</v>
      </c>
      <c r="G4" s="38">
        <v>8</v>
      </c>
      <c r="H4" s="38">
        <v>3</v>
      </c>
      <c r="I4" s="38">
        <v>4</v>
      </c>
      <c r="J4" s="38">
        <v>51</v>
      </c>
      <c r="K4" s="38">
        <v>25</v>
      </c>
      <c r="L4" s="38">
        <v>1</v>
      </c>
      <c r="M4" s="38">
        <v>2</v>
      </c>
      <c r="N4" s="39">
        <f aca="true" t="shared" si="0" ref="N4:N35">D4+F4+H4+J4+L4</f>
        <v>429</v>
      </c>
      <c r="O4" s="39">
        <f aca="true" t="shared" si="1" ref="O4:O35">M4+K4+I4+G4+E4</f>
        <v>214</v>
      </c>
      <c r="P4" s="39">
        <f>SUM(N4:O4)</f>
        <v>643</v>
      </c>
    </row>
    <row r="5" spans="1:16" ht="27" customHeight="1">
      <c r="A5" s="122" t="s">
        <v>31</v>
      </c>
      <c r="B5" s="122"/>
      <c r="C5" s="10" t="s">
        <v>11</v>
      </c>
      <c r="D5" s="40">
        <v>105</v>
      </c>
      <c r="E5" s="40">
        <v>61</v>
      </c>
      <c r="F5" s="40">
        <v>5</v>
      </c>
      <c r="G5" s="40">
        <v>3</v>
      </c>
      <c r="H5" s="40"/>
      <c r="I5" s="40"/>
      <c r="J5" s="40">
        <v>20</v>
      </c>
      <c r="K5" s="40">
        <v>12</v>
      </c>
      <c r="L5" s="40">
        <v>2</v>
      </c>
      <c r="M5" s="40">
        <v>2</v>
      </c>
      <c r="N5" s="39">
        <f t="shared" si="0"/>
        <v>132</v>
      </c>
      <c r="O5" s="39">
        <f t="shared" si="1"/>
        <v>78</v>
      </c>
      <c r="P5" s="39">
        <f aca="true" t="shared" si="2" ref="P5:P68">SUM(N5:O5)</f>
        <v>210</v>
      </c>
    </row>
    <row r="6" spans="1:16" ht="27" customHeight="1">
      <c r="A6" s="122" t="s">
        <v>32</v>
      </c>
      <c r="B6" s="122"/>
      <c r="C6" s="10" t="s">
        <v>11</v>
      </c>
      <c r="D6" s="40">
        <v>52</v>
      </c>
      <c r="E6" s="40">
        <v>188</v>
      </c>
      <c r="F6" s="40">
        <v>1</v>
      </c>
      <c r="G6" s="40">
        <v>12</v>
      </c>
      <c r="H6" s="40"/>
      <c r="I6" s="40"/>
      <c r="J6" s="40">
        <v>8</v>
      </c>
      <c r="K6" s="40">
        <v>16</v>
      </c>
      <c r="L6" s="40">
        <v>2</v>
      </c>
      <c r="M6" s="40">
        <v>4</v>
      </c>
      <c r="N6" s="39">
        <f t="shared" si="0"/>
        <v>63</v>
      </c>
      <c r="O6" s="39">
        <f t="shared" si="1"/>
        <v>220</v>
      </c>
      <c r="P6" s="39">
        <f t="shared" si="2"/>
        <v>283</v>
      </c>
    </row>
    <row r="7" spans="1:16" ht="27" customHeight="1">
      <c r="A7" s="122" t="s">
        <v>33</v>
      </c>
      <c r="B7" s="122"/>
      <c r="C7" s="10" t="s">
        <v>11</v>
      </c>
      <c r="D7" s="40">
        <v>142</v>
      </c>
      <c r="E7" s="40">
        <v>84</v>
      </c>
      <c r="F7" s="40">
        <v>6</v>
      </c>
      <c r="G7" s="40">
        <v>2</v>
      </c>
      <c r="H7" s="40">
        <v>1</v>
      </c>
      <c r="I7" s="40"/>
      <c r="J7" s="40">
        <v>9</v>
      </c>
      <c r="K7" s="40">
        <v>1</v>
      </c>
      <c r="L7" s="40"/>
      <c r="M7" s="40"/>
      <c r="N7" s="39">
        <f t="shared" si="0"/>
        <v>158</v>
      </c>
      <c r="O7" s="39">
        <f t="shared" si="1"/>
        <v>87</v>
      </c>
      <c r="P7" s="39">
        <f t="shared" si="2"/>
        <v>245</v>
      </c>
    </row>
    <row r="8" spans="1:16" ht="27" customHeight="1">
      <c r="A8" s="122" t="s">
        <v>34</v>
      </c>
      <c r="B8" s="122"/>
      <c r="C8" s="10" t="s">
        <v>11</v>
      </c>
      <c r="D8" s="40">
        <v>80</v>
      </c>
      <c r="E8" s="40">
        <v>81</v>
      </c>
      <c r="F8" s="40">
        <v>1</v>
      </c>
      <c r="G8" s="40">
        <v>2</v>
      </c>
      <c r="H8" s="40"/>
      <c r="I8" s="40"/>
      <c r="J8" s="40">
        <v>0</v>
      </c>
      <c r="K8" s="40">
        <v>4</v>
      </c>
      <c r="L8" s="40"/>
      <c r="M8" s="40">
        <v>1</v>
      </c>
      <c r="N8" s="39">
        <f t="shared" si="0"/>
        <v>81</v>
      </c>
      <c r="O8" s="39">
        <f t="shared" si="1"/>
        <v>88</v>
      </c>
      <c r="P8" s="39">
        <f t="shared" si="2"/>
        <v>169</v>
      </c>
    </row>
    <row r="9" spans="1:16" ht="27" customHeight="1">
      <c r="A9" s="121" t="s">
        <v>103</v>
      </c>
      <c r="B9" s="18" t="s">
        <v>113</v>
      </c>
      <c r="C9" s="10" t="s">
        <v>11</v>
      </c>
      <c r="D9" s="41">
        <v>150</v>
      </c>
      <c r="E9" s="41">
        <v>18</v>
      </c>
      <c r="F9" s="41">
        <v>11</v>
      </c>
      <c r="G9" s="41">
        <v>2</v>
      </c>
      <c r="H9" s="41">
        <v>1</v>
      </c>
      <c r="I9" s="41"/>
      <c r="J9" s="41">
        <v>6</v>
      </c>
      <c r="K9" s="41">
        <v>0</v>
      </c>
      <c r="L9" s="41"/>
      <c r="M9" s="41"/>
      <c r="N9" s="39">
        <f t="shared" si="0"/>
        <v>168</v>
      </c>
      <c r="O9" s="39">
        <f t="shared" si="1"/>
        <v>20</v>
      </c>
      <c r="P9" s="39">
        <f t="shared" si="2"/>
        <v>188</v>
      </c>
    </row>
    <row r="10" spans="1:16" ht="27" customHeight="1">
      <c r="A10" s="121"/>
      <c r="B10" s="18" t="s">
        <v>114</v>
      </c>
      <c r="C10" s="10" t="s">
        <v>11</v>
      </c>
      <c r="D10" s="41">
        <v>86</v>
      </c>
      <c r="E10" s="41">
        <v>13</v>
      </c>
      <c r="F10" s="41">
        <v>9</v>
      </c>
      <c r="G10" s="41">
        <v>5</v>
      </c>
      <c r="H10" s="41">
        <v>1</v>
      </c>
      <c r="I10" s="41"/>
      <c r="J10" s="41">
        <v>3</v>
      </c>
      <c r="K10" s="41">
        <v>0</v>
      </c>
      <c r="L10" s="41"/>
      <c r="M10" s="41"/>
      <c r="N10" s="39">
        <f t="shared" si="0"/>
        <v>99</v>
      </c>
      <c r="O10" s="39">
        <f t="shared" si="1"/>
        <v>18</v>
      </c>
      <c r="P10" s="39">
        <f t="shared" si="2"/>
        <v>117</v>
      </c>
    </row>
    <row r="11" spans="1:16" ht="27" customHeight="1">
      <c r="A11" s="121"/>
      <c r="B11" s="18" t="s">
        <v>115</v>
      </c>
      <c r="C11" s="10" t="s">
        <v>11</v>
      </c>
      <c r="D11" s="41">
        <v>108</v>
      </c>
      <c r="E11" s="41">
        <v>20</v>
      </c>
      <c r="F11" s="41">
        <v>6</v>
      </c>
      <c r="G11" s="41">
        <v>2</v>
      </c>
      <c r="H11" s="41"/>
      <c r="I11" s="41"/>
      <c r="J11" s="41">
        <v>1</v>
      </c>
      <c r="K11" s="41">
        <v>0</v>
      </c>
      <c r="L11" s="41">
        <v>1</v>
      </c>
      <c r="M11" s="41"/>
      <c r="N11" s="39">
        <f t="shared" si="0"/>
        <v>116</v>
      </c>
      <c r="O11" s="39">
        <f t="shared" si="1"/>
        <v>22</v>
      </c>
      <c r="P11" s="39">
        <f t="shared" si="2"/>
        <v>138</v>
      </c>
    </row>
    <row r="12" spans="1:16" ht="27" customHeight="1">
      <c r="A12" s="121"/>
      <c r="B12" s="18" t="s">
        <v>116</v>
      </c>
      <c r="C12" s="8" t="s">
        <v>11</v>
      </c>
      <c r="D12" s="41">
        <v>109</v>
      </c>
      <c r="E12" s="41">
        <v>40</v>
      </c>
      <c r="F12" s="41">
        <v>6</v>
      </c>
      <c r="G12" s="41">
        <v>3</v>
      </c>
      <c r="H12" s="41">
        <v>1</v>
      </c>
      <c r="I12" s="41"/>
      <c r="J12" s="41">
        <v>9</v>
      </c>
      <c r="K12" s="41">
        <v>1</v>
      </c>
      <c r="L12" s="41"/>
      <c r="M12" s="41"/>
      <c r="N12" s="39">
        <f t="shared" si="0"/>
        <v>125</v>
      </c>
      <c r="O12" s="39">
        <f t="shared" si="1"/>
        <v>44</v>
      </c>
      <c r="P12" s="39">
        <f t="shared" si="2"/>
        <v>169</v>
      </c>
    </row>
    <row r="13" spans="1:16" ht="27" customHeight="1">
      <c r="A13" s="121" t="s">
        <v>103</v>
      </c>
      <c r="B13" s="18" t="s">
        <v>117</v>
      </c>
      <c r="C13" s="8" t="s">
        <v>11</v>
      </c>
      <c r="D13" s="41">
        <v>33</v>
      </c>
      <c r="E13" s="41">
        <v>34</v>
      </c>
      <c r="F13" s="41">
        <v>3</v>
      </c>
      <c r="G13" s="41">
        <v>3</v>
      </c>
      <c r="H13" s="41"/>
      <c r="I13" s="41"/>
      <c r="J13" s="41">
        <v>1</v>
      </c>
      <c r="K13" s="41">
        <v>3</v>
      </c>
      <c r="L13" s="41"/>
      <c r="M13" s="41"/>
      <c r="N13" s="39">
        <f t="shared" si="0"/>
        <v>37</v>
      </c>
      <c r="O13" s="39">
        <f t="shared" si="1"/>
        <v>40</v>
      </c>
      <c r="P13" s="39">
        <f t="shared" si="2"/>
        <v>77</v>
      </c>
    </row>
    <row r="14" spans="1:16" ht="27" customHeight="1">
      <c r="A14" s="121"/>
      <c r="B14" s="18" t="s">
        <v>118</v>
      </c>
      <c r="C14" s="8" t="s">
        <v>11</v>
      </c>
      <c r="D14" s="41">
        <v>22</v>
      </c>
      <c r="E14" s="41">
        <v>20</v>
      </c>
      <c r="F14" s="41">
        <v>1</v>
      </c>
      <c r="G14" s="41"/>
      <c r="H14" s="41">
        <v>1</v>
      </c>
      <c r="I14" s="41"/>
      <c r="J14" s="41">
        <v>1</v>
      </c>
      <c r="K14" s="41">
        <v>1</v>
      </c>
      <c r="L14" s="41">
        <v>1</v>
      </c>
      <c r="M14" s="41"/>
      <c r="N14" s="39">
        <f t="shared" si="0"/>
        <v>26</v>
      </c>
      <c r="O14" s="39">
        <f t="shared" si="1"/>
        <v>21</v>
      </c>
      <c r="P14" s="39">
        <f t="shared" si="2"/>
        <v>47</v>
      </c>
    </row>
    <row r="15" spans="1:16" ht="27" customHeight="1">
      <c r="A15" s="121"/>
      <c r="B15" s="18" t="s">
        <v>119</v>
      </c>
      <c r="C15" s="8" t="s">
        <v>11</v>
      </c>
      <c r="D15" s="41">
        <v>25</v>
      </c>
      <c r="E15" s="41">
        <v>12</v>
      </c>
      <c r="F15" s="41"/>
      <c r="G15" s="41"/>
      <c r="H15" s="41"/>
      <c r="I15" s="41"/>
      <c r="J15" s="41">
        <v>0</v>
      </c>
      <c r="K15" s="41">
        <v>0</v>
      </c>
      <c r="L15" s="41"/>
      <c r="M15" s="41"/>
      <c r="N15" s="39">
        <f t="shared" si="0"/>
        <v>25</v>
      </c>
      <c r="O15" s="39">
        <f t="shared" si="1"/>
        <v>12</v>
      </c>
      <c r="P15" s="39">
        <f t="shared" si="2"/>
        <v>37</v>
      </c>
    </row>
    <row r="16" spans="1:16" ht="27" customHeight="1">
      <c r="A16" s="121"/>
      <c r="B16" s="15" t="s">
        <v>73</v>
      </c>
      <c r="C16" s="9" t="s">
        <v>11</v>
      </c>
      <c r="D16" s="42">
        <f aca="true" t="shared" si="3" ref="D16:M16">D15+D14+D13+D12+D11+D10+D9</f>
        <v>533</v>
      </c>
      <c r="E16" s="42">
        <f t="shared" si="3"/>
        <v>157</v>
      </c>
      <c r="F16" s="42">
        <f t="shared" si="3"/>
        <v>36</v>
      </c>
      <c r="G16" s="42">
        <f t="shared" si="3"/>
        <v>15</v>
      </c>
      <c r="H16" s="42">
        <f t="shared" si="3"/>
        <v>4</v>
      </c>
      <c r="I16" s="42">
        <f t="shared" si="3"/>
        <v>0</v>
      </c>
      <c r="J16" s="42">
        <f t="shared" si="3"/>
        <v>21</v>
      </c>
      <c r="K16" s="42">
        <f t="shared" si="3"/>
        <v>5</v>
      </c>
      <c r="L16" s="42">
        <f t="shared" si="3"/>
        <v>2</v>
      </c>
      <c r="M16" s="42">
        <f t="shared" si="3"/>
        <v>0</v>
      </c>
      <c r="N16" s="39">
        <f t="shared" si="0"/>
        <v>596</v>
      </c>
      <c r="O16" s="39">
        <f t="shared" si="1"/>
        <v>177</v>
      </c>
      <c r="P16" s="39">
        <f t="shared" si="2"/>
        <v>773</v>
      </c>
    </row>
    <row r="17" spans="1:16" ht="27" customHeight="1">
      <c r="A17" s="122" t="s">
        <v>36</v>
      </c>
      <c r="B17" s="122"/>
      <c r="C17" s="10" t="s">
        <v>11</v>
      </c>
      <c r="D17" s="40">
        <v>73</v>
      </c>
      <c r="E17" s="40">
        <v>46</v>
      </c>
      <c r="F17" s="40">
        <v>7</v>
      </c>
      <c r="G17" s="40">
        <v>5</v>
      </c>
      <c r="H17" s="40">
        <v>1</v>
      </c>
      <c r="I17" s="40"/>
      <c r="J17" s="40">
        <v>10</v>
      </c>
      <c r="K17" s="40">
        <v>6</v>
      </c>
      <c r="L17" s="40">
        <v>1</v>
      </c>
      <c r="M17" s="40"/>
      <c r="N17" s="39">
        <f t="shared" si="0"/>
        <v>92</v>
      </c>
      <c r="O17" s="39">
        <f t="shared" si="1"/>
        <v>57</v>
      </c>
      <c r="P17" s="39">
        <f t="shared" si="2"/>
        <v>149</v>
      </c>
    </row>
    <row r="18" spans="1:16" ht="27" customHeight="1">
      <c r="A18" s="122" t="s">
        <v>38</v>
      </c>
      <c r="B18" s="122"/>
      <c r="C18" s="10" t="s">
        <v>11</v>
      </c>
      <c r="D18" s="40">
        <v>123</v>
      </c>
      <c r="E18" s="40">
        <v>113</v>
      </c>
      <c r="F18" s="40">
        <v>5</v>
      </c>
      <c r="G18" s="40">
        <v>10</v>
      </c>
      <c r="H18" s="40"/>
      <c r="I18" s="40">
        <v>1</v>
      </c>
      <c r="J18" s="40">
        <v>4</v>
      </c>
      <c r="K18" s="40">
        <v>3</v>
      </c>
      <c r="L18" s="40"/>
      <c r="M18" s="40"/>
      <c r="N18" s="39">
        <f t="shared" si="0"/>
        <v>132</v>
      </c>
      <c r="O18" s="39">
        <f t="shared" si="1"/>
        <v>127</v>
      </c>
      <c r="P18" s="39">
        <f t="shared" si="2"/>
        <v>259</v>
      </c>
    </row>
    <row r="19" spans="1:16" ht="27" customHeight="1">
      <c r="A19" s="124" t="s">
        <v>38</v>
      </c>
      <c r="B19" s="124"/>
      <c r="C19" s="19" t="s">
        <v>21</v>
      </c>
      <c r="D19" s="41">
        <v>9</v>
      </c>
      <c r="E19" s="41">
        <v>27</v>
      </c>
      <c r="F19" s="41"/>
      <c r="G19" s="41"/>
      <c r="H19" s="41"/>
      <c r="I19" s="41"/>
      <c r="J19" s="41">
        <v>0</v>
      </c>
      <c r="K19" s="41">
        <v>0</v>
      </c>
      <c r="L19" s="41"/>
      <c r="M19" s="41"/>
      <c r="N19" s="39">
        <f t="shared" si="0"/>
        <v>9</v>
      </c>
      <c r="O19" s="39">
        <f t="shared" si="1"/>
        <v>27</v>
      </c>
      <c r="P19" s="39">
        <f t="shared" si="2"/>
        <v>36</v>
      </c>
    </row>
    <row r="20" spans="1:16" ht="27" customHeight="1">
      <c r="A20" s="125" t="s">
        <v>126</v>
      </c>
      <c r="B20" s="125"/>
      <c r="C20" s="8" t="s">
        <v>11</v>
      </c>
      <c r="D20" s="41">
        <v>941</v>
      </c>
      <c r="E20" s="41">
        <v>525</v>
      </c>
      <c r="F20" s="41">
        <v>61</v>
      </c>
      <c r="G20" s="41">
        <v>35</v>
      </c>
      <c r="H20" s="41">
        <v>0</v>
      </c>
      <c r="I20" s="41">
        <v>0</v>
      </c>
      <c r="J20" s="41">
        <v>23</v>
      </c>
      <c r="K20" s="41">
        <v>22</v>
      </c>
      <c r="L20" s="41">
        <v>3</v>
      </c>
      <c r="M20" s="41">
        <v>2</v>
      </c>
      <c r="N20" s="39">
        <f t="shared" si="0"/>
        <v>1028</v>
      </c>
      <c r="O20" s="39">
        <f t="shared" si="1"/>
        <v>584</v>
      </c>
      <c r="P20" s="39">
        <f t="shared" si="2"/>
        <v>1612</v>
      </c>
    </row>
    <row r="21" spans="1:16" ht="27" customHeight="1">
      <c r="A21" s="124" t="s">
        <v>39</v>
      </c>
      <c r="B21" s="124"/>
      <c r="C21" s="19" t="s">
        <v>22</v>
      </c>
      <c r="D21" s="41">
        <v>46</v>
      </c>
      <c r="E21" s="41">
        <v>29</v>
      </c>
      <c r="F21" s="41">
        <v>2</v>
      </c>
      <c r="G21" s="41">
        <v>0</v>
      </c>
      <c r="H21" s="41">
        <v>0</v>
      </c>
      <c r="I21" s="41">
        <v>0</v>
      </c>
      <c r="J21" s="41">
        <v>2</v>
      </c>
      <c r="K21" s="41">
        <v>1</v>
      </c>
      <c r="L21" s="41">
        <v>0</v>
      </c>
      <c r="M21" s="41">
        <v>0</v>
      </c>
      <c r="N21" s="39">
        <f t="shared" si="0"/>
        <v>50</v>
      </c>
      <c r="O21" s="39">
        <f t="shared" si="1"/>
        <v>30</v>
      </c>
      <c r="P21" s="39">
        <f t="shared" si="2"/>
        <v>80</v>
      </c>
    </row>
    <row r="22" spans="1:16" ht="27" customHeight="1">
      <c r="A22" s="121" t="s">
        <v>134</v>
      </c>
      <c r="B22" s="18" t="s">
        <v>41</v>
      </c>
      <c r="C22" s="8" t="s">
        <v>11</v>
      </c>
      <c r="D22" s="43">
        <v>245</v>
      </c>
      <c r="E22" s="41">
        <v>501</v>
      </c>
      <c r="F22" s="41">
        <v>19</v>
      </c>
      <c r="G22" s="41">
        <v>30</v>
      </c>
      <c r="H22" s="41"/>
      <c r="I22" s="41">
        <v>4</v>
      </c>
      <c r="J22" s="41">
        <v>4</v>
      </c>
      <c r="K22" s="41">
        <v>4</v>
      </c>
      <c r="L22" s="41">
        <v>2</v>
      </c>
      <c r="M22" s="41"/>
      <c r="N22" s="39">
        <f t="shared" si="0"/>
        <v>270</v>
      </c>
      <c r="O22" s="39">
        <f t="shared" si="1"/>
        <v>539</v>
      </c>
      <c r="P22" s="39">
        <f t="shared" si="2"/>
        <v>809</v>
      </c>
    </row>
    <row r="23" spans="1:16" ht="27" customHeight="1">
      <c r="A23" s="121"/>
      <c r="B23" s="18" t="s">
        <v>42</v>
      </c>
      <c r="C23" s="8" t="s">
        <v>11</v>
      </c>
      <c r="D23" s="43">
        <v>531</v>
      </c>
      <c r="E23" s="41">
        <v>1269</v>
      </c>
      <c r="F23" s="41">
        <v>29</v>
      </c>
      <c r="G23" s="41">
        <v>88</v>
      </c>
      <c r="H23" s="41">
        <v>22</v>
      </c>
      <c r="I23" s="41">
        <v>35</v>
      </c>
      <c r="J23" s="41">
        <v>16</v>
      </c>
      <c r="K23" s="41">
        <v>41</v>
      </c>
      <c r="L23" s="41">
        <v>1</v>
      </c>
      <c r="M23" s="41">
        <v>5</v>
      </c>
      <c r="N23" s="39">
        <f t="shared" si="0"/>
        <v>599</v>
      </c>
      <c r="O23" s="39">
        <f t="shared" si="1"/>
        <v>1438</v>
      </c>
      <c r="P23" s="39">
        <f t="shared" si="2"/>
        <v>2037</v>
      </c>
    </row>
    <row r="24" spans="1:16" ht="27" customHeight="1">
      <c r="A24" s="121"/>
      <c r="B24" s="18" t="s">
        <v>43</v>
      </c>
      <c r="C24" s="8" t="s">
        <v>11</v>
      </c>
      <c r="D24" s="43">
        <v>53</v>
      </c>
      <c r="E24" s="41">
        <v>160</v>
      </c>
      <c r="F24" s="41">
        <v>1</v>
      </c>
      <c r="G24" s="41">
        <v>1</v>
      </c>
      <c r="H24" s="41">
        <v>1</v>
      </c>
      <c r="I24" s="41">
        <v>1</v>
      </c>
      <c r="J24" s="41">
        <v>0</v>
      </c>
      <c r="K24" s="41">
        <v>5</v>
      </c>
      <c r="L24" s="41">
        <v>1</v>
      </c>
      <c r="M24" s="41">
        <v>1</v>
      </c>
      <c r="N24" s="39">
        <f t="shared" si="0"/>
        <v>56</v>
      </c>
      <c r="O24" s="39">
        <f t="shared" si="1"/>
        <v>168</v>
      </c>
      <c r="P24" s="39">
        <f t="shared" si="2"/>
        <v>224</v>
      </c>
    </row>
    <row r="25" spans="1:16" ht="27" customHeight="1">
      <c r="A25" s="121"/>
      <c r="B25" s="18" t="s">
        <v>44</v>
      </c>
      <c r="C25" s="8" t="s">
        <v>11</v>
      </c>
      <c r="D25" s="43">
        <v>8</v>
      </c>
      <c r="E25" s="41">
        <v>10</v>
      </c>
      <c r="F25" s="41"/>
      <c r="G25" s="41"/>
      <c r="H25" s="41"/>
      <c r="I25" s="41"/>
      <c r="J25" s="41">
        <v>0</v>
      </c>
      <c r="K25" s="41">
        <v>0</v>
      </c>
      <c r="L25" s="41"/>
      <c r="M25" s="41"/>
      <c r="N25" s="39">
        <f t="shared" si="0"/>
        <v>8</v>
      </c>
      <c r="O25" s="39">
        <f t="shared" si="1"/>
        <v>10</v>
      </c>
      <c r="P25" s="39">
        <f t="shared" si="2"/>
        <v>18</v>
      </c>
    </row>
    <row r="26" spans="1:16" ht="27" customHeight="1">
      <c r="A26" s="121"/>
      <c r="B26" s="18" t="s">
        <v>45</v>
      </c>
      <c r="C26" s="8" t="s">
        <v>11</v>
      </c>
      <c r="D26" s="43"/>
      <c r="E26" s="41"/>
      <c r="F26" s="41"/>
      <c r="G26" s="41"/>
      <c r="H26" s="41"/>
      <c r="I26" s="41"/>
      <c r="J26" s="41">
        <v>0</v>
      </c>
      <c r="K26" s="41">
        <v>0</v>
      </c>
      <c r="L26" s="41"/>
      <c r="M26" s="41"/>
      <c r="N26" s="39">
        <f t="shared" si="0"/>
        <v>0</v>
      </c>
      <c r="O26" s="39">
        <f t="shared" si="1"/>
        <v>0</v>
      </c>
      <c r="P26" s="39">
        <f t="shared" si="2"/>
        <v>0</v>
      </c>
    </row>
    <row r="27" spans="1:16" ht="27" customHeight="1">
      <c r="A27" s="121"/>
      <c r="B27" s="18" t="s">
        <v>46</v>
      </c>
      <c r="C27" s="8" t="s">
        <v>11</v>
      </c>
      <c r="D27" s="43">
        <v>3</v>
      </c>
      <c r="E27" s="41">
        <v>5</v>
      </c>
      <c r="F27" s="41"/>
      <c r="G27" s="41"/>
      <c r="H27" s="41"/>
      <c r="I27" s="41"/>
      <c r="J27" s="41">
        <v>0</v>
      </c>
      <c r="K27" s="41">
        <v>0</v>
      </c>
      <c r="L27" s="41"/>
      <c r="M27" s="41"/>
      <c r="N27" s="39">
        <f t="shared" si="0"/>
        <v>3</v>
      </c>
      <c r="O27" s="39">
        <f t="shared" si="1"/>
        <v>5</v>
      </c>
      <c r="P27" s="39">
        <f t="shared" si="2"/>
        <v>8</v>
      </c>
    </row>
    <row r="28" spans="1:16" ht="27" customHeight="1">
      <c r="A28" s="121"/>
      <c r="B28" s="18" t="s">
        <v>47</v>
      </c>
      <c r="C28" s="8" t="s">
        <v>11</v>
      </c>
      <c r="D28" s="43">
        <v>6</v>
      </c>
      <c r="E28" s="41">
        <v>6</v>
      </c>
      <c r="F28" s="41"/>
      <c r="G28" s="41"/>
      <c r="H28" s="41"/>
      <c r="I28" s="41"/>
      <c r="J28" s="41">
        <v>0</v>
      </c>
      <c r="K28" s="41">
        <v>0</v>
      </c>
      <c r="L28" s="41"/>
      <c r="M28" s="41"/>
      <c r="N28" s="39">
        <f t="shared" si="0"/>
        <v>6</v>
      </c>
      <c r="O28" s="39">
        <f t="shared" si="1"/>
        <v>6</v>
      </c>
      <c r="P28" s="39">
        <f t="shared" si="2"/>
        <v>12</v>
      </c>
    </row>
    <row r="29" spans="1:16" ht="27" customHeight="1">
      <c r="A29" s="121"/>
      <c r="B29" s="18" t="s">
        <v>48</v>
      </c>
      <c r="C29" s="8" t="s">
        <v>11</v>
      </c>
      <c r="D29" s="43">
        <v>166</v>
      </c>
      <c r="E29" s="41">
        <v>218</v>
      </c>
      <c r="F29" s="41">
        <v>2</v>
      </c>
      <c r="G29" s="41">
        <v>6</v>
      </c>
      <c r="H29" s="41"/>
      <c r="I29" s="41"/>
      <c r="J29" s="41">
        <v>1</v>
      </c>
      <c r="K29" s="41">
        <v>2</v>
      </c>
      <c r="L29" s="41"/>
      <c r="M29" s="41"/>
      <c r="N29" s="39">
        <f t="shared" si="0"/>
        <v>169</v>
      </c>
      <c r="O29" s="39">
        <f t="shared" si="1"/>
        <v>226</v>
      </c>
      <c r="P29" s="39">
        <f t="shared" si="2"/>
        <v>395</v>
      </c>
    </row>
    <row r="30" spans="1:16" ht="27" customHeight="1">
      <c r="A30" s="121"/>
      <c r="B30" s="18" t="s">
        <v>49</v>
      </c>
      <c r="C30" s="8" t="s">
        <v>11</v>
      </c>
      <c r="D30" s="43">
        <v>63</v>
      </c>
      <c r="E30" s="41">
        <v>93</v>
      </c>
      <c r="F30" s="41">
        <v>2</v>
      </c>
      <c r="G30" s="41">
        <v>6</v>
      </c>
      <c r="H30" s="41"/>
      <c r="I30" s="41"/>
      <c r="J30" s="41">
        <v>0</v>
      </c>
      <c r="K30" s="41">
        <v>0</v>
      </c>
      <c r="L30" s="41"/>
      <c r="M30" s="41"/>
      <c r="N30" s="39">
        <f t="shared" si="0"/>
        <v>65</v>
      </c>
      <c r="O30" s="39">
        <f t="shared" si="1"/>
        <v>99</v>
      </c>
      <c r="P30" s="39">
        <f t="shared" si="2"/>
        <v>164</v>
      </c>
    </row>
    <row r="31" spans="1:16" ht="27" customHeight="1">
      <c r="A31" s="121"/>
      <c r="B31" s="18" t="s">
        <v>50</v>
      </c>
      <c r="C31" s="8" t="s">
        <v>11</v>
      </c>
      <c r="D31" s="43">
        <v>51</v>
      </c>
      <c r="E31" s="41">
        <v>93</v>
      </c>
      <c r="F31" s="41"/>
      <c r="G31" s="41">
        <v>1</v>
      </c>
      <c r="H31" s="41"/>
      <c r="I31" s="41"/>
      <c r="J31" s="41">
        <v>0</v>
      </c>
      <c r="K31" s="41">
        <v>1</v>
      </c>
      <c r="L31" s="41"/>
      <c r="M31" s="41"/>
      <c r="N31" s="39">
        <f t="shared" si="0"/>
        <v>51</v>
      </c>
      <c r="O31" s="39">
        <f t="shared" si="1"/>
        <v>95</v>
      </c>
      <c r="P31" s="39">
        <f t="shared" si="2"/>
        <v>146</v>
      </c>
    </row>
    <row r="32" spans="1:16" ht="27" customHeight="1">
      <c r="A32" s="121"/>
      <c r="B32" s="18" t="s">
        <v>51</v>
      </c>
      <c r="C32" s="8" t="s">
        <v>11</v>
      </c>
      <c r="D32" s="43">
        <v>76</v>
      </c>
      <c r="E32" s="41">
        <v>281</v>
      </c>
      <c r="F32" s="41">
        <v>4</v>
      </c>
      <c r="G32" s="41">
        <v>28</v>
      </c>
      <c r="H32" s="41"/>
      <c r="I32" s="41">
        <v>1</v>
      </c>
      <c r="J32" s="41">
        <v>3</v>
      </c>
      <c r="K32" s="41">
        <v>2</v>
      </c>
      <c r="L32" s="41"/>
      <c r="M32" s="41"/>
      <c r="N32" s="39">
        <f t="shared" si="0"/>
        <v>83</v>
      </c>
      <c r="O32" s="39">
        <f t="shared" si="1"/>
        <v>312</v>
      </c>
      <c r="P32" s="39">
        <f t="shared" si="2"/>
        <v>395</v>
      </c>
    </row>
    <row r="33" spans="1:16" ht="27" customHeight="1">
      <c r="A33" s="121"/>
      <c r="B33" s="18" t="s">
        <v>52</v>
      </c>
      <c r="C33" s="8" t="s">
        <v>11</v>
      </c>
      <c r="D33" s="43">
        <v>60</v>
      </c>
      <c r="E33" s="41">
        <v>99</v>
      </c>
      <c r="F33" s="41">
        <v>2</v>
      </c>
      <c r="G33" s="41">
        <v>3</v>
      </c>
      <c r="H33" s="41">
        <v>2</v>
      </c>
      <c r="I33" s="41">
        <v>1</v>
      </c>
      <c r="J33" s="41">
        <v>0</v>
      </c>
      <c r="K33" s="41">
        <v>1</v>
      </c>
      <c r="L33" s="41">
        <v>1</v>
      </c>
      <c r="M33" s="41">
        <v>1</v>
      </c>
      <c r="N33" s="39">
        <f t="shared" si="0"/>
        <v>65</v>
      </c>
      <c r="O33" s="39">
        <f t="shared" si="1"/>
        <v>105</v>
      </c>
      <c r="P33" s="39">
        <f t="shared" si="2"/>
        <v>170</v>
      </c>
    </row>
    <row r="34" spans="1:16" ht="27" customHeight="1">
      <c r="A34" s="121"/>
      <c r="B34" s="18" t="s">
        <v>53</v>
      </c>
      <c r="C34" s="8" t="s">
        <v>11</v>
      </c>
      <c r="D34" s="43">
        <v>48</v>
      </c>
      <c r="E34" s="41">
        <v>92</v>
      </c>
      <c r="F34" s="41"/>
      <c r="G34" s="41">
        <v>4</v>
      </c>
      <c r="H34" s="41">
        <v>4</v>
      </c>
      <c r="I34" s="41">
        <v>7</v>
      </c>
      <c r="J34" s="41">
        <v>1</v>
      </c>
      <c r="K34" s="41">
        <v>2</v>
      </c>
      <c r="L34" s="41"/>
      <c r="M34" s="41"/>
      <c r="N34" s="39">
        <f t="shared" si="0"/>
        <v>53</v>
      </c>
      <c r="O34" s="39">
        <f t="shared" si="1"/>
        <v>105</v>
      </c>
      <c r="P34" s="39">
        <f t="shared" si="2"/>
        <v>158</v>
      </c>
    </row>
    <row r="35" spans="1:16" ht="27" customHeight="1">
      <c r="A35" s="121"/>
      <c r="B35" s="18" t="s">
        <v>54</v>
      </c>
      <c r="C35" s="8" t="s">
        <v>11</v>
      </c>
      <c r="D35" s="43">
        <v>47</v>
      </c>
      <c r="E35" s="41">
        <v>139</v>
      </c>
      <c r="F35" s="41"/>
      <c r="G35" s="41">
        <v>1</v>
      </c>
      <c r="H35" s="41">
        <v>3</v>
      </c>
      <c r="I35" s="41">
        <v>8</v>
      </c>
      <c r="J35" s="41">
        <v>0</v>
      </c>
      <c r="K35" s="41">
        <v>1</v>
      </c>
      <c r="L35" s="41"/>
      <c r="M35" s="41">
        <v>1</v>
      </c>
      <c r="N35" s="39">
        <f t="shared" si="0"/>
        <v>50</v>
      </c>
      <c r="O35" s="39">
        <f t="shared" si="1"/>
        <v>150</v>
      </c>
      <c r="P35" s="39">
        <f t="shared" si="2"/>
        <v>200</v>
      </c>
    </row>
    <row r="36" spans="1:16" ht="27" customHeight="1">
      <c r="A36" s="121"/>
      <c r="B36" s="15" t="s">
        <v>135</v>
      </c>
      <c r="C36" s="9" t="s">
        <v>11</v>
      </c>
      <c r="D36" s="42">
        <f aca="true" t="shared" si="4" ref="D36:M36">D35+D34+D33+D32+D31+D30+D29+D28+D27+D26+D25+D24+D23+D22</f>
        <v>1357</v>
      </c>
      <c r="E36" s="42">
        <f t="shared" si="4"/>
        <v>2966</v>
      </c>
      <c r="F36" s="42">
        <f t="shared" si="4"/>
        <v>59</v>
      </c>
      <c r="G36" s="42">
        <f t="shared" si="4"/>
        <v>168</v>
      </c>
      <c r="H36" s="42">
        <f t="shared" si="4"/>
        <v>32</v>
      </c>
      <c r="I36" s="42">
        <f t="shared" si="4"/>
        <v>57</v>
      </c>
      <c r="J36" s="42">
        <f t="shared" si="4"/>
        <v>25</v>
      </c>
      <c r="K36" s="42">
        <f t="shared" si="4"/>
        <v>59</v>
      </c>
      <c r="L36" s="42">
        <f t="shared" si="4"/>
        <v>5</v>
      </c>
      <c r="M36" s="42">
        <f t="shared" si="4"/>
        <v>8</v>
      </c>
      <c r="N36" s="39">
        <f aca="true" t="shared" si="5" ref="N36:N70">D36+F36+H36+J36+L36</f>
        <v>1478</v>
      </c>
      <c r="O36" s="39">
        <f aca="true" t="shared" si="6" ref="O36:O70">M36+K36+I36+G36+E36</f>
        <v>3258</v>
      </c>
      <c r="P36" s="39">
        <f t="shared" si="2"/>
        <v>4736</v>
      </c>
    </row>
    <row r="37" spans="1:16" ht="27" customHeight="1">
      <c r="A37" s="125" t="s">
        <v>142</v>
      </c>
      <c r="B37" s="125"/>
      <c r="C37" s="18" t="s">
        <v>22</v>
      </c>
      <c r="D37" s="44">
        <v>45</v>
      </c>
      <c r="E37" s="44">
        <v>110</v>
      </c>
      <c r="F37" s="44">
        <v>1</v>
      </c>
      <c r="G37" s="44">
        <v>3</v>
      </c>
      <c r="H37" s="44"/>
      <c r="I37" s="44"/>
      <c r="J37" s="44">
        <v>0</v>
      </c>
      <c r="K37" s="44">
        <v>0</v>
      </c>
      <c r="L37" s="44"/>
      <c r="M37" s="44"/>
      <c r="N37" s="39">
        <f t="shared" si="5"/>
        <v>46</v>
      </c>
      <c r="O37" s="39">
        <f t="shared" si="6"/>
        <v>113</v>
      </c>
      <c r="P37" s="39">
        <f t="shared" si="2"/>
        <v>159</v>
      </c>
    </row>
    <row r="38" spans="1:16" ht="27" customHeight="1">
      <c r="A38" s="121" t="s">
        <v>127</v>
      </c>
      <c r="B38" s="18" t="s">
        <v>41</v>
      </c>
      <c r="C38" s="18" t="s">
        <v>100</v>
      </c>
      <c r="D38" s="44">
        <v>20</v>
      </c>
      <c r="E38" s="44">
        <v>65</v>
      </c>
      <c r="F38" s="44"/>
      <c r="G38" s="44"/>
      <c r="H38" s="44"/>
      <c r="I38" s="44"/>
      <c r="J38" s="44">
        <v>0</v>
      </c>
      <c r="K38" s="44">
        <v>0</v>
      </c>
      <c r="L38" s="44"/>
      <c r="M38" s="44"/>
      <c r="N38" s="39">
        <f t="shared" si="5"/>
        <v>20</v>
      </c>
      <c r="O38" s="39">
        <f t="shared" si="6"/>
        <v>65</v>
      </c>
      <c r="P38" s="39">
        <f t="shared" si="2"/>
        <v>85</v>
      </c>
    </row>
    <row r="39" spans="1:16" ht="27" customHeight="1">
      <c r="A39" s="121"/>
      <c r="B39" s="18" t="s">
        <v>49</v>
      </c>
      <c r="C39" s="18" t="s">
        <v>100</v>
      </c>
      <c r="D39" s="44">
        <v>14</v>
      </c>
      <c r="E39" s="44">
        <v>17</v>
      </c>
      <c r="F39" s="44"/>
      <c r="G39" s="44"/>
      <c r="H39" s="44"/>
      <c r="I39" s="44"/>
      <c r="J39" s="44">
        <v>0</v>
      </c>
      <c r="K39" s="44">
        <v>0</v>
      </c>
      <c r="L39" s="44"/>
      <c r="M39" s="44"/>
      <c r="N39" s="39">
        <f t="shared" si="5"/>
        <v>14</v>
      </c>
      <c r="O39" s="39">
        <f t="shared" si="6"/>
        <v>17</v>
      </c>
      <c r="P39" s="39">
        <f t="shared" si="2"/>
        <v>31</v>
      </c>
    </row>
    <row r="40" spans="1:16" ht="27" customHeight="1">
      <c r="A40" s="121"/>
      <c r="B40" s="18" t="s">
        <v>48</v>
      </c>
      <c r="C40" s="18" t="s">
        <v>100</v>
      </c>
      <c r="D40" s="44">
        <v>33</v>
      </c>
      <c r="E40" s="44">
        <v>33</v>
      </c>
      <c r="F40" s="44">
        <v>1</v>
      </c>
      <c r="G40" s="44"/>
      <c r="H40" s="44"/>
      <c r="I40" s="44"/>
      <c r="J40" s="44">
        <v>0</v>
      </c>
      <c r="K40" s="44">
        <v>1</v>
      </c>
      <c r="L40" s="44"/>
      <c r="M40" s="44"/>
      <c r="N40" s="39">
        <f t="shared" si="5"/>
        <v>34</v>
      </c>
      <c r="O40" s="39">
        <f t="shared" si="6"/>
        <v>34</v>
      </c>
      <c r="P40" s="39">
        <f t="shared" si="2"/>
        <v>68</v>
      </c>
    </row>
    <row r="41" spans="1:16" ht="27" customHeight="1">
      <c r="A41" s="121"/>
      <c r="B41" s="15" t="s">
        <v>128</v>
      </c>
      <c r="C41" s="15" t="s">
        <v>21</v>
      </c>
      <c r="D41" s="42">
        <f aca="true" t="shared" si="7" ref="D41:M41">D40+D39+D38</f>
        <v>67</v>
      </c>
      <c r="E41" s="42">
        <f t="shared" si="7"/>
        <v>115</v>
      </c>
      <c r="F41" s="42">
        <f t="shared" si="7"/>
        <v>1</v>
      </c>
      <c r="G41" s="42">
        <f t="shared" si="7"/>
        <v>0</v>
      </c>
      <c r="H41" s="42">
        <f t="shared" si="7"/>
        <v>0</v>
      </c>
      <c r="I41" s="42">
        <f t="shared" si="7"/>
        <v>0</v>
      </c>
      <c r="J41" s="42">
        <f t="shared" si="7"/>
        <v>0</v>
      </c>
      <c r="K41" s="42">
        <f t="shared" si="7"/>
        <v>1</v>
      </c>
      <c r="L41" s="42">
        <f t="shared" si="7"/>
        <v>0</v>
      </c>
      <c r="M41" s="42">
        <f t="shared" si="7"/>
        <v>0</v>
      </c>
      <c r="N41" s="39">
        <f t="shared" si="5"/>
        <v>68</v>
      </c>
      <c r="O41" s="39">
        <f t="shared" si="6"/>
        <v>116</v>
      </c>
      <c r="P41" s="39">
        <f t="shared" si="2"/>
        <v>184</v>
      </c>
    </row>
    <row r="42" spans="1:16" ht="27" customHeight="1">
      <c r="A42" s="121" t="s">
        <v>58</v>
      </c>
      <c r="B42" s="17" t="s">
        <v>59</v>
      </c>
      <c r="C42" s="10" t="s">
        <v>11</v>
      </c>
      <c r="D42" s="44">
        <v>48</v>
      </c>
      <c r="E42" s="44">
        <v>24</v>
      </c>
      <c r="F42" s="44">
        <v>2</v>
      </c>
      <c r="G42" s="44">
        <v>1</v>
      </c>
      <c r="H42" s="44"/>
      <c r="I42" s="44"/>
      <c r="J42" s="44">
        <v>0</v>
      </c>
      <c r="K42" s="44">
        <v>3</v>
      </c>
      <c r="L42" s="44"/>
      <c r="M42" s="44"/>
      <c r="N42" s="39">
        <f t="shared" si="5"/>
        <v>50</v>
      </c>
      <c r="O42" s="39">
        <f t="shared" si="6"/>
        <v>28</v>
      </c>
      <c r="P42" s="39">
        <f t="shared" si="2"/>
        <v>78</v>
      </c>
    </row>
    <row r="43" spans="1:16" ht="27" customHeight="1">
      <c r="A43" s="121"/>
      <c r="B43" s="17" t="s">
        <v>37</v>
      </c>
      <c r="C43" s="10" t="s">
        <v>11</v>
      </c>
      <c r="D43" s="44">
        <v>93</v>
      </c>
      <c r="E43" s="44">
        <v>115</v>
      </c>
      <c r="F43" s="44">
        <v>10</v>
      </c>
      <c r="G43" s="44">
        <v>6</v>
      </c>
      <c r="H43" s="44">
        <v>1</v>
      </c>
      <c r="I43" s="44"/>
      <c r="J43" s="44">
        <v>5</v>
      </c>
      <c r="K43" s="44">
        <v>6</v>
      </c>
      <c r="L43" s="44"/>
      <c r="M43" s="44"/>
      <c r="N43" s="39">
        <f t="shared" si="5"/>
        <v>109</v>
      </c>
      <c r="O43" s="39">
        <f t="shared" si="6"/>
        <v>127</v>
      </c>
      <c r="P43" s="39">
        <f t="shared" si="2"/>
        <v>236</v>
      </c>
    </row>
    <row r="44" spans="1:16" ht="27" customHeight="1">
      <c r="A44" s="121"/>
      <c r="B44" s="17" t="s">
        <v>60</v>
      </c>
      <c r="C44" s="10" t="s">
        <v>11</v>
      </c>
      <c r="D44" s="44">
        <v>104</v>
      </c>
      <c r="E44" s="44">
        <v>106</v>
      </c>
      <c r="F44" s="44">
        <v>7</v>
      </c>
      <c r="G44" s="44">
        <v>6</v>
      </c>
      <c r="H44" s="44">
        <v>2</v>
      </c>
      <c r="I44" s="44">
        <v>1</v>
      </c>
      <c r="J44" s="44">
        <v>1</v>
      </c>
      <c r="K44" s="44">
        <v>0</v>
      </c>
      <c r="L44" s="44"/>
      <c r="M44" s="44"/>
      <c r="N44" s="39">
        <f t="shared" si="5"/>
        <v>114</v>
      </c>
      <c r="O44" s="39">
        <f t="shared" si="6"/>
        <v>113</v>
      </c>
      <c r="P44" s="39">
        <f t="shared" si="2"/>
        <v>227</v>
      </c>
    </row>
    <row r="45" spans="1:16" ht="27" customHeight="1">
      <c r="A45" s="121"/>
      <c r="B45" s="17" t="s">
        <v>61</v>
      </c>
      <c r="C45" s="10" t="s">
        <v>11</v>
      </c>
      <c r="D45" s="44">
        <v>18</v>
      </c>
      <c r="E45" s="44">
        <v>23</v>
      </c>
      <c r="F45" s="44"/>
      <c r="G45" s="44">
        <v>2</v>
      </c>
      <c r="H45" s="44"/>
      <c r="I45" s="44"/>
      <c r="J45" s="44">
        <v>0</v>
      </c>
      <c r="K45" s="44">
        <v>0</v>
      </c>
      <c r="L45" s="44"/>
      <c r="M45" s="44"/>
      <c r="N45" s="39">
        <f t="shared" si="5"/>
        <v>18</v>
      </c>
      <c r="O45" s="39">
        <f t="shared" si="6"/>
        <v>25</v>
      </c>
      <c r="P45" s="39">
        <f t="shared" si="2"/>
        <v>43</v>
      </c>
    </row>
    <row r="46" spans="1:23" s="29" customFormat="1" ht="27" customHeight="1">
      <c r="A46" s="121"/>
      <c r="B46" s="27" t="s">
        <v>180</v>
      </c>
      <c r="C46" s="31" t="s">
        <v>11</v>
      </c>
      <c r="D46" s="44">
        <v>11</v>
      </c>
      <c r="E46" s="44">
        <v>38</v>
      </c>
      <c r="F46" s="44">
        <v>3</v>
      </c>
      <c r="G46" s="44"/>
      <c r="H46" s="44"/>
      <c r="I46" s="44">
        <v>2</v>
      </c>
      <c r="J46" s="44">
        <v>1</v>
      </c>
      <c r="K46" s="44">
        <v>0</v>
      </c>
      <c r="L46" s="44"/>
      <c r="M46" s="44"/>
      <c r="N46" s="39">
        <f t="shared" si="5"/>
        <v>15</v>
      </c>
      <c r="O46" s="39">
        <f t="shared" si="6"/>
        <v>40</v>
      </c>
      <c r="P46" s="39">
        <f t="shared" si="2"/>
        <v>55</v>
      </c>
      <c r="Q46"/>
      <c r="R46"/>
      <c r="S46"/>
      <c r="T46"/>
      <c r="U46"/>
      <c r="V46"/>
      <c r="W46"/>
    </row>
    <row r="47" spans="1:16" ht="27" customHeight="1">
      <c r="A47" s="121"/>
      <c r="B47" s="17" t="s">
        <v>62</v>
      </c>
      <c r="C47" s="10" t="s">
        <v>11</v>
      </c>
      <c r="D47" s="44">
        <v>52</v>
      </c>
      <c r="E47" s="44">
        <v>19</v>
      </c>
      <c r="F47" s="44"/>
      <c r="G47" s="44">
        <v>1</v>
      </c>
      <c r="H47" s="44"/>
      <c r="I47" s="44"/>
      <c r="J47" s="44">
        <v>5</v>
      </c>
      <c r="K47" s="44">
        <v>0</v>
      </c>
      <c r="L47" s="44"/>
      <c r="M47" s="44"/>
      <c r="N47" s="39">
        <f t="shared" si="5"/>
        <v>57</v>
      </c>
      <c r="O47" s="39">
        <f t="shared" si="6"/>
        <v>20</v>
      </c>
      <c r="P47" s="39">
        <f t="shared" si="2"/>
        <v>77</v>
      </c>
    </row>
    <row r="48" spans="1:16" ht="27" customHeight="1">
      <c r="A48" s="121"/>
      <c r="B48" s="66" t="s">
        <v>205</v>
      </c>
      <c r="C48" s="10" t="s">
        <v>11</v>
      </c>
      <c r="D48" s="44">
        <v>28</v>
      </c>
      <c r="E48" s="44">
        <v>114</v>
      </c>
      <c r="F48" s="44"/>
      <c r="G48" s="44">
        <v>5</v>
      </c>
      <c r="H48" s="44"/>
      <c r="I48" s="44">
        <v>2</v>
      </c>
      <c r="J48" s="44">
        <v>2</v>
      </c>
      <c r="K48" s="44">
        <v>6</v>
      </c>
      <c r="L48" s="44"/>
      <c r="M48" s="44"/>
      <c r="N48" s="39">
        <f t="shared" si="5"/>
        <v>30</v>
      </c>
      <c r="O48" s="39">
        <f t="shared" si="6"/>
        <v>127</v>
      </c>
      <c r="P48" s="39">
        <f t="shared" si="2"/>
        <v>157</v>
      </c>
    </row>
    <row r="49" spans="1:16" ht="27" customHeight="1">
      <c r="A49" s="121"/>
      <c r="B49" s="15" t="s">
        <v>35</v>
      </c>
      <c r="C49" s="9" t="s">
        <v>11</v>
      </c>
      <c r="D49" s="42">
        <f>D48+D47+D46+D45+D44+D43+D42</f>
        <v>354</v>
      </c>
      <c r="E49" s="42">
        <f aca="true" t="shared" si="8" ref="E49:M49">E48+E47+E46+E45+E44+E43+E42</f>
        <v>439</v>
      </c>
      <c r="F49" s="42">
        <f t="shared" si="8"/>
        <v>22</v>
      </c>
      <c r="G49" s="42">
        <f t="shared" si="8"/>
        <v>21</v>
      </c>
      <c r="H49" s="42">
        <f t="shared" si="8"/>
        <v>3</v>
      </c>
      <c r="I49" s="42">
        <f t="shared" si="8"/>
        <v>5</v>
      </c>
      <c r="J49" s="42">
        <f t="shared" si="8"/>
        <v>14</v>
      </c>
      <c r="K49" s="42">
        <f t="shared" si="8"/>
        <v>15</v>
      </c>
      <c r="L49" s="42">
        <f t="shared" si="8"/>
        <v>0</v>
      </c>
      <c r="M49" s="42">
        <f t="shared" si="8"/>
        <v>0</v>
      </c>
      <c r="N49" s="39">
        <f t="shared" si="5"/>
        <v>393</v>
      </c>
      <c r="O49" s="39">
        <f t="shared" si="6"/>
        <v>480</v>
      </c>
      <c r="P49" s="39">
        <f t="shared" si="2"/>
        <v>873</v>
      </c>
    </row>
    <row r="50" spans="1:16" ht="27" customHeight="1">
      <c r="A50" s="122" t="s">
        <v>64</v>
      </c>
      <c r="B50" s="122"/>
      <c r="C50" s="10" t="s">
        <v>11</v>
      </c>
      <c r="D50" s="40">
        <v>1113</v>
      </c>
      <c r="E50" s="40">
        <v>533</v>
      </c>
      <c r="F50" s="40">
        <v>23</v>
      </c>
      <c r="G50" s="40">
        <v>28</v>
      </c>
      <c r="H50" s="40"/>
      <c r="I50" s="40"/>
      <c r="J50" s="40">
        <v>7</v>
      </c>
      <c r="K50" s="40">
        <v>11</v>
      </c>
      <c r="L50" s="40">
        <v>1</v>
      </c>
      <c r="M50" s="40"/>
      <c r="N50" s="39">
        <f t="shared" si="5"/>
        <v>1144</v>
      </c>
      <c r="O50" s="39">
        <f t="shared" si="6"/>
        <v>572</v>
      </c>
      <c r="P50" s="39">
        <f t="shared" si="2"/>
        <v>1716</v>
      </c>
    </row>
    <row r="51" spans="1:16" ht="27" customHeight="1">
      <c r="A51" s="121" t="s">
        <v>141</v>
      </c>
      <c r="B51" s="18" t="s">
        <v>66</v>
      </c>
      <c r="C51" s="8" t="s">
        <v>11</v>
      </c>
      <c r="D51" s="41">
        <v>39</v>
      </c>
      <c r="E51" s="41">
        <v>145</v>
      </c>
      <c r="F51" s="41">
        <v>1</v>
      </c>
      <c r="G51" s="41">
        <v>12</v>
      </c>
      <c r="H51" s="41"/>
      <c r="I51" s="41"/>
      <c r="J51" s="41">
        <v>0</v>
      </c>
      <c r="K51" s="41">
        <v>1</v>
      </c>
      <c r="L51" s="41"/>
      <c r="M51" s="41"/>
      <c r="N51" s="39">
        <f t="shared" si="5"/>
        <v>40</v>
      </c>
      <c r="O51" s="39">
        <f t="shared" si="6"/>
        <v>158</v>
      </c>
      <c r="P51" s="39">
        <f t="shared" si="2"/>
        <v>198</v>
      </c>
    </row>
    <row r="52" spans="1:16" ht="27" customHeight="1">
      <c r="A52" s="121"/>
      <c r="B52" s="18" t="s">
        <v>67</v>
      </c>
      <c r="C52" s="8" t="s">
        <v>11</v>
      </c>
      <c r="D52" s="41">
        <v>25</v>
      </c>
      <c r="E52" s="41">
        <v>111</v>
      </c>
      <c r="F52" s="41">
        <v>1</v>
      </c>
      <c r="G52" s="41">
        <v>12</v>
      </c>
      <c r="H52" s="41">
        <v>1</v>
      </c>
      <c r="I52" s="41"/>
      <c r="J52" s="41">
        <v>1</v>
      </c>
      <c r="K52" s="41">
        <v>8</v>
      </c>
      <c r="L52" s="41"/>
      <c r="M52" s="41"/>
      <c r="N52" s="39">
        <f t="shared" si="5"/>
        <v>28</v>
      </c>
      <c r="O52" s="39">
        <f t="shared" si="6"/>
        <v>131</v>
      </c>
      <c r="P52" s="39">
        <f t="shared" si="2"/>
        <v>159</v>
      </c>
    </row>
    <row r="53" spans="1:16" ht="27" customHeight="1">
      <c r="A53" s="121"/>
      <c r="B53" s="18" t="s">
        <v>68</v>
      </c>
      <c r="C53" s="8" t="s">
        <v>11</v>
      </c>
      <c r="D53" s="41">
        <v>28</v>
      </c>
      <c r="E53" s="41">
        <v>165</v>
      </c>
      <c r="F53" s="41"/>
      <c r="G53" s="41">
        <v>10</v>
      </c>
      <c r="H53" s="41"/>
      <c r="I53" s="41"/>
      <c r="J53" s="41">
        <v>0</v>
      </c>
      <c r="K53" s="41">
        <v>1</v>
      </c>
      <c r="L53" s="41"/>
      <c r="M53" s="41"/>
      <c r="N53" s="39">
        <f t="shared" si="5"/>
        <v>28</v>
      </c>
      <c r="O53" s="39">
        <f t="shared" si="6"/>
        <v>176</v>
      </c>
      <c r="P53" s="39">
        <f t="shared" si="2"/>
        <v>204</v>
      </c>
    </row>
    <row r="54" spans="1:16" ht="27" customHeight="1">
      <c r="A54" s="121"/>
      <c r="B54" s="18" t="s">
        <v>69</v>
      </c>
      <c r="C54" s="8" t="s">
        <v>11</v>
      </c>
      <c r="D54" s="41">
        <v>42</v>
      </c>
      <c r="E54" s="41">
        <v>414</v>
      </c>
      <c r="F54" s="41">
        <v>1</v>
      </c>
      <c r="G54" s="41">
        <v>29</v>
      </c>
      <c r="H54" s="41"/>
      <c r="I54" s="41"/>
      <c r="J54" s="41">
        <v>0</v>
      </c>
      <c r="K54" s="41">
        <v>0</v>
      </c>
      <c r="L54" s="41"/>
      <c r="M54" s="41"/>
      <c r="N54" s="39">
        <f t="shared" si="5"/>
        <v>43</v>
      </c>
      <c r="O54" s="39">
        <f t="shared" si="6"/>
        <v>443</v>
      </c>
      <c r="P54" s="39">
        <f t="shared" si="2"/>
        <v>486</v>
      </c>
    </row>
    <row r="55" spans="1:16" ht="27" customHeight="1">
      <c r="A55" s="121"/>
      <c r="B55" s="18" t="s">
        <v>70</v>
      </c>
      <c r="C55" s="8" t="s">
        <v>11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39">
        <f t="shared" si="5"/>
        <v>0</v>
      </c>
      <c r="O55" s="39">
        <f t="shared" si="6"/>
        <v>0</v>
      </c>
      <c r="P55" s="39">
        <f t="shared" si="2"/>
        <v>0</v>
      </c>
    </row>
    <row r="56" spans="1:16" ht="27" customHeight="1">
      <c r="A56" s="121"/>
      <c r="B56" s="15" t="s">
        <v>71</v>
      </c>
      <c r="C56" s="9" t="s">
        <v>11</v>
      </c>
      <c r="D56" s="42">
        <f aca="true" t="shared" si="9" ref="D56:M56">D55+D54+D53+D52+D51</f>
        <v>134</v>
      </c>
      <c r="E56" s="42">
        <f t="shared" si="9"/>
        <v>835</v>
      </c>
      <c r="F56" s="42">
        <f t="shared" si="9"/>
        <v>3</v>
      </c>
      <c r="G56" s="42">
        <f t="shared" si="9"/>
        <v>63</v>
      </c>
      <c r="H56" s="42">
        <f t="shared" si="9"/>
        <v>1</v>
      </c>
      <c r="I56" s="42">
        <f t="shared" si="9"/>
        <v>0</v>
      </c>
      <c r="J56" s="42">
        <f t="shared" si="9"/>
        <v>1</v>
      </c>
      <c r="K56" s="42">
        <f t="shared" si="9"/>
        <v>10</v>
      </c>
      <c r="L56" s="42">
        <f t="shared" si="9"/>
        <v>0</v>
      </c>
      <c r="M56" s="42">
        <f t="shared" si="9"/>
        <v>0</v>
      </c>
      <c r="N56" s="39">
        <f t="shared" si="5"/>
        <v>139</v>
      </c>
      <c r="O56" s="39">
        <f t="shared" si="6"/>
        <v>908</v>
      </c>
      <c r="P56" s="39">
        <f t="shared" si="2"/>
        <v>1047</v>
      </c>
    </row>
    <row r="57" spans="1:16" ht="27" customHeight="1">
      <c r="A57" s="121" t="s">
        <v>72</v>
      </c>
      <c r="B57" s="18" t="s">
        <v>129</v>
      </c>
      <c r="C57" s="41" t="s">
        <v>22</v>
      </c>
      <c r="D57" s="41">
        <v>9</v>
      </c>
      <c r="E57" s="41">
        <v>36</v>
      </c>
      <c r="F57" s="41">
        <v>1</v>
      </c>
      <c r="G57" s="41">
        <v>3</v>
      </c>
      <c r="H57" s="41"/>
      <c r="I57" s="41"/>
      <c r="J57" s="41">
        <v>0</v>
      </c>
      <c r="K57" s="41">
        <v>0</v>
      </c>
      <c r="L57" s="41"/>
      <c r="M57" s="44"/>
      <c r="N57" s="39">
        <f t="shared" si="5"/>
        <v>10</v>
      </c>
      <c r="O57" s="39">
        <f t="shared" si="6"/>
        <v>39</v>
      </c>
      <c r="P57" s="39">
        <f t="shared" si="2"/>
        <v>49</v>
      </c>
    </row>
    <row r="58" spans="1:16" ht="27" customHeight="1">
      <c r="A58" s="121"/>
      <c r="B58" s="18" t="s">
        <v>69</v>
      </c>
      <c r="C58" s="41" t="s">
        <v>22</v>
      </c>
      <c r="D58" s="41">
        <v>27</v>
      </c>
      <c r="E58" s="41">
        <v>155</v>
      </c>
      <c r="F58" s="41">
        <v>5</v>
      </c>
      <c r="G58" s="41">
        <v>6</v>
      </c>
      <c r="H58" s="41"/>
      <c r="I58" s="41"/>
      <c r="J58" s="41">
        <v>0</v>
      </c>
      <c r="K58" s="41">
        <v>0</v>
      </c>
      <c r="L58" s="41"/>
      <c r="M58" s="44"/>
      <c r="N58" s="39">
        <f t="shared" si="5"/>
        <v>32</v>
      </c>
      <c r="O58" s="39">
        <f t="shared" si="6"/>
        <v>161</v>
      </c>
      <c r="P58" s="39">
        <f t="shared" si="2"/>
        <v>193</v>
      </c>
    </row>
    <row r="59" spans="1:16" ht="27" customHeight="1">
      <c r="A59" s="121"/>
      <c r="B59" s="15" t="s">
        <v>131</v>
      </c>
      <c r="C59" s="9" t="s">
        <v>22</v>
      </c>
      <c r="D59" s="42">
        <f aca="true" t="shared" si="10" ref="D59:M59">D58+D57</f>
        <v>36</v>
      </c>
      <c r="E59" s="42">
        <f t="shared" si="10"/>
        <v>191</v>
      </c>
      <c r="F59" s="42">
        <f t="shared" si="10"/>
        <v>6</v>
      </c>
      <c r="G59" s="42">
        <f t="shared" si="10"/>
        <v>9</v>
      </c>
      <c r="H59" s="42">
        <f t="shared" si="10"/>
        <v>0</v>
      </c>
      <c r="I59" s="42">
        <f t="shared" si="10"/>
        <v>0</v>
      </c>
      <c r="J59" s="42">
        <f t="shared" si="10"/>
        <v>0</v>
      </c>
      <c r="K59" s="42">
        <f t="shared" si="10"/>
        <v>0</v>
      </c>
      <c r="L59" s="42">
        <f t="shared" si="10"/>
        <v>0</v>
      </c>
      <c r="M59" s="42">
        <f t="shared" si="10"/>
        <v>0</v>
      </c>
      <c r="N59" s="39">
        <f t="shared" si="5"/>
        <v>42</v>
      </c>
      <c r="O59" s="39">
        <f t="shared" si="6"/>
        <v>200</v>
      </c>
      <c r="P59" s="39">
        <f t="shared" si="2"/>
        <v>242</v>
      </c>
    </row>
    <row r="60" spans="1:16" ht="27" customHeight="1">
      <c r="A60" s="121" t="s">
        <v>130</v>
      </c>
      <c r="B60" s="28" t="s">
        <v>69</v>
      </c>
      <c r="C60" s="41" t="s">
        <v>21</v>
      </c>
      <c r="D60" s="41">
        <v>17</v>
      </c>
      <c r="E60" s="41">
        <v>118</v>
      </c>
      <c r="F60" s="41"/>
      <c r="G60" s="41"/>
      <c r="H60" s="41"/>
      <c r="I60" s="41"/>
      <c r="J60" s="41">
        <v>0</v>
      </c>
      <c r="K60" s="41">
        <v>0</v>
      </c>
      <c r="L60" s="41"/>
      <c r="M60" s="44"/>
      <c r="N60" s="39">
        <f t="shared" si="5"/>
        <v>17</v>
      </c>
      <c r="O60" s="39">
        <f t="shared" si="6"/>
        <v>118</v>
      </c>
      <c r="P60" s="39">
        <f t="shared" si="2"/>
        <v>135</v>
      </c>
    </row>
    <row r="61" spans="1:16" ht="27" customHeight="1">
      <c r="A61" s="121"/>
      <c r="B61" s="18" t="s">
        <v>129</v>
      </c>
      <c r="C61" s="41" t="s">
        <v>21</v>
      </c>
      <c r="D61" s="41"/>
      <c r="E61" s="41">
        <v>33</v>
      </c>
      <c r="F61" s="41"/>
      <c r="G61" s="41"/>
      <c r="H61" s="41"/>
      <c r="I61" s="41"/>
      <c r="J61" s="41">
        <v>0</v>
      </c>
      <c r="K61" s="41">
        <v>0</v>
      </c>
      <c r="L61" s="41"/>
      <c r="M61" s="44"/>
      <c r="N61" s="39">
        <f t="shared" si="5"/>
        <v>0</v>
      </c>
      <c r="O61" s="39">
        <f t="shared" si="6"/>
        <v>33</v>
      </c>
      <c r="P61" s="39">
        <f t="shared" si="2"/>
        <v>33</v>
      </c>
    </row>
    <row r="62" spans="1:16" ht="27" customHeight="1">
      <c r="A62" s="121"/>
      <c r="B62" s="15" t="s">
        <v>132</v>
      </c>
      <c r="C62" s="9" t="s">
        <v>21</v>
      </c>
      <c r="D62" s="42">
        <f aca="true" t="shared" si="11" ref="D62:M62">D61+D60</f>
        <v>17</v>
      </c>
      <c r="E62" s="42">
        <f t="shared" si="11"/>
        <v>151</v>
      </c>
      <c r="F62" s="42">
        <f t="shared" si="11"/>
        <v>0</v>
      </c>
      <c r="G62" s="42">
        <f t="shared" si="11"/>
        <v>0</v>
      </c>
      <c r="H62" s="42">
        <f t="shared" si="11"/>
        <v>0</v>
      </c>
      <c r="I62" s="42">
        <f t="shared" si="11"/>
        <v>0</v>
      </c>
      <c r="J62" s="42">
        <f t="shared" si="11"/>
        <v>0</v>
      </c>
      <c r="K62" s="42">
        <f t="shared" si="11"/>
        <v>0</v>
      </c>
      <c r="L62" s="42">
        <f t="shared" si="11"/>
        <v>0</v>
      </c>
      <c r="M62" s="42">
        <f t="shared" si="11"/>
        <v>0</v>
      </c>
      <c r="N62" s="39">
        <f t="shared" si="5"/>
        <v>17</v>
      </c>
      <c r="O62" s="39">
        <f t="shared" si="6"/>
        <v>151</v>
      </c>
      <c r="P62" s="39">
        <f t="shared" si="2"/>
        <v>168</v>
      </c>
    </row>
    <row r="63" spans="1:16" ht="27" customHeight="1">
      <c r="A63" s="122" t="s">
        <v>74</v>
      </c>
      <c r="B63" s="122"/>
      <c r="C63" s="10" t="s">
        <v>11</v>
      </c>
      <c r="D63" s="40">
        <v>481</v>
      </c>
      <c r="E63" s="40">
        <v>508</v>
      </c>
      <c r="F63" s="40">
        <v>2</v>
      </c>
      <c r="G63" s="40">
        <v>10</v>
      </c>
      <c r="H63" s="40"/>
      <c r="I63" s="40"/>
      <c r="J63" s="40">
        <v>4</v>
      </c>
      <c r="K63" s="40">
        <v>4</v>
      </c>
      <c r="L63" s="40">
        <v>10</v>
      </c>
      <c r="M63" s="40">
        <v>2</v>
      </c>
      <c r="N63" s="39">
        <f t="shared" si="5"/>
        <v>497</v>
      </c>
      <c r="O63" s="39">
        <f t="shared" si="6"/>
        <v>524</v>
      </c>
      <c r="P63" s="39">
        <f t="shared" si="2"/>
        <v>1021</v>
      </c>
    </row>
    <row r="64" spans="1:16" ht="27" customHeight="1">
      <c r="A64" s="122" t="s">
        <v>75</v>
      </c>
      <c r="B64" s="122"/>
      <c r="C64" s="10" t="s">
        <v>11</v>
      </c>
      <c r="D64" s="40">
        <v>48</v>
      </c>
      <c r="E64" s="40">
        <v>30</v>
      </c>
      <c r="F64" s="40"/>
      <c r="G64" s="40"/>
      <c r="H64" s="40"/>
      <c r="I64" s="40"/>
      <c r="J64" s="40">
        <v>8</v>
      </c>
      <c r="K64" s="40">
        <v>0</v>
      </c>
      <c r="L64" s="40"/>
      <c r="M64" s="40"/>
      <c r="N64" s="39">
        <f t="shared" si="5"/>
        <v>56</v>
      </c>
      <c r="O64" s="39">
        <f t="shared" si="6"/>
        <v>30</v>
      </c>
      <c r="P64" s="39">
        <f t="shared" si="2"/>
        <v>86</v>
      </c>
    </row>
    <row r="65" spans="1:16" ht="27" customHeight="1">
      <c r="A65" s="122" t="s">
        <v>76</v>
      </c>
      <c r="B65" s="122"/>
      <c r="C65" s="10" t="s">
        <v>11</v>
      </c>
      <c r="D65" s="40">
        <v>45</v>
      </c>
      <c r="E65" s="40">
        <v>68</v>
      </c>
      <c r="F65" s="40">
        <v>3</v>
      </c>
      <c r="G65" s="40">
        <v>5</v>
      </c>
      <c r="H65" s="40">
        <v>1</v>
      </c>
      <c r="I65" s="40">
        <v>1</v>
      </c>
      <c r="J65" s="40">
        <v>1</v>
      </c>
      <c r="K65" s="40">
        <v>5</v>
      </c>
      <c r="L65" s="40"/>
      <c r="M65" s="40"/>
      <c r="N65" s="39">
        <f t="shared" si="5"/>
        <v>50</v>
      </c>
      <c r="O65" s="39">
        <f t="shared" si="6"/>
        <v>79</v>
      </c>
      <c r="P65" s="39">
        <f t="shared" si="2"/>
        <v>129</v>
      </c>
    </row>
    <row r="66" spans="1:16" ht="27" customHeight="1">
      <c r="A66" s="125" t="s">
        <v>76</v>
      </c>
      <c r="B66" s="125"/>
      <c r="C66" s="8" t="s">
        <v>21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39">
        <f t="shared" si="5"/>
        <v>0</v>
      </c>
      <c r="O66" s="39">
        <f t="shared" si="6"/>
        <v>0</v>
      </c>
      <c r="P66" s="39">
        <f t="shared" si="2"/>
        <v>0</v>
      </c>
    </row>
    <row r="67" spans="1:16" ht="26.25" customHeight="1">
      <c r="A67" s="126" t="s">
        <v>0</v>
      </c>
      <c r="B67" s="126"/>
      <c r="C67" s="9" t="s">
        <v>11</v>
      </c>
      <c r="D67" s="42">
        <f>D65+D64+D63+D56+D50+D49+D36+D20+D18+D17+D16+D8+D7+D6+D5+D4</f>
        <v>5939</v>
      </c>
      <c r="E67" s="42">
        <f aca="true" t="shared" si="12" ref="E67:M67">E65+E64+E63+E56+E50+E49+E36+E20+E18+E17+E16+E8+E7+E6+E5+E4</f>
        <v>6809</v>
      </c>
      <c r="F67" s="42">
        <f t="shared" si="12"/>
        <v>250</v>
      </c>
      <c r="G67" s="42">
        <f t="shared" si="12"/>
        <v>387</v>
      </c>
      <c r="H67" s="42">
        <f t="shared" si="12"/>
        <v>46</v>
      </c>
      <c r="I67" s="42">
        <f t="shared" si="12"/>
        <v>68</v>
      </c>
      <c r="J67" s="42">
        <f t="shared" si="12"/>
        <v>206</v>
      </c>
      <c r="K67" s="42">
        <f t="shared" si="12"/>
        <v>198</v>
      </c>
      <c r="L67" s="42">
        <f t="shared" si="12"/>
        <v>27</v>
      </c>
      <c r="M67" s="42">
        <f t="shared" si="12"/>
        <v>21</v>
      </c>
      <c r="N67" s="39">
        <f t="shared" si="5"/>
        <v>6468</v>
      </c>
      <c r="O67" s="39">
        <f t="shared" si="6"/>
        <v>7483</v>
      </c>
      <c r="P67" s="39">
        <f t="shared" si="2"/>
        <v>13951</v>
      </c>
    </row>
    <row r="68" spans="1:16" ht="39.75" customHeight="1">
      <c r="A68" s="126"/>
      <c r="B68" s="126"/>
      <c r="C68" s="9" t="s">
        <v>22</v>
      </c>
      <c r="D68" s="42">
        <f aca="true" t="shared" si="13" ref="D68:M68">D59+D37+D21</f>
        <v>127</v>
      </c>
      <c r="E68" s="42">
        <f t="shared" si="13"/>
        <v>330</v>
      </c>
      <c r="F68" s="42">
        <f t="shared" si="13"/>
        <v>9</v>
      </c>
      <c r="G68" s="42">
        <f t="shared" si="13"/>
        <v>12</v>
      </c>
      <c r="H68" s="42">
        <f t="shared" si="13"/>
        <v>0</v>
      </c>
      <c r="I68" s="42">
        <f t="shared" si="13"/>
        <v>0</v>
      </c>
      <c r="J68" s="42">
        <f t="shared" si="13"/>
        <v>2</v>
      </c>
      <c r="K68" s="42">
        <f t="shared" si="13"/>
        <v>1</v>
      </c>
      <c r="L68" s="42">
        <f t="shared" si="13"/>
        <v>0</v>
      </c>
      <c r="M68" s="42">
        <f t="shared" si="13"/>
        <v>0</v>
      </c>
      <c r="N68" s="39">
        <f t="shared" si="5"/>
        <v>138</v>
      </c>
      <c r="O68" s="39">
        <f t="shared" si="6"/>
        <v>343</v>
      </c>
      <c r="P68" s="39">
        <f t="shared" si="2"/>
        <v>481</v>
      </c>
    </row>
    <row r="69" spans="1:16" ht="39.75" customHeight="1">
      <c r="A69" s="126"/>
      <c r="B69" s="126"/>
      <c r="C69" s="9" t="s">
        <v>21</v>
      </c>
      <c r="D69" s="42">
        <f aca="true" t="shared" si="14" ref="D69:M69">D66+D62+D41+D19</f>
        <v>93</v>
      </c>
      <c r="E69" s="42">
        <f t="shared" si="14"/>
        <v>293</v>
      </c>
      <c r="F69" s="42">
        <f t="shared" si="14"/>
        <v>1</v>
      </c>
      <c r="G69" s="42">
        <f t="shared" si="14"/>
        <v>0</v>
      </c>
      <c r="H69" s="42">
        <f t="shared" si="14"/>
        <v>0</v>
      </c>
      <c r="I69" s="42">
        <f t="shared" si="14"/>
        <v>0</v>
      </c>
      <c r="J69" s="42">
        <f t="shared" si="14"/>
        <v>0</v>
      </c>
      <c r="K69" s="42">
        <f t="shared" si="14"/>
        <v>1</v>
      </c>
      <c r="L69" s="42">
        <f t="shared" si="14"/>
        <v>0</v>
      </c>
      <c r="M69" s="42">
        <f t="shared" si="14"/>
        <v>0</v>
      </c>
      <c r="N69" s="39">
        <f t="shared" si="5"/>
        <v>94</v>
      </c>
      <c r="O69" s="39">
        <f t="shared" si="6"/>
        <v>294</v>
      </c>
      <c r="P69" s="39">
        <f>SUM(N69:O69)</f>
        <v>388</v>
      </c>
    </row>
    <row r="70" spans="1:16" ht="39.75" customHeight="1">
      <c r="A70" s="127" t="s">
        <v>133</v>
      </c>
      <c r="B70" s="127"/>
      <c r="C70" s="127"/>
      <c r="D70" s="39">
        <f aca="true" t="shared" si="15" ref="D70:M70">D69+D68+D67</f>
        <v>6159</v>
      </c>
      <c r="E70" s="39">
        <f t="shared" si="15"/>
        <v>7432</v>
      </c>
      <c r="F70" s="39">
        <f t="shared" si="15"/>
        <v>260</v>
      </c>
      <c r="G70" s="39">
        <f t="shared" si="15"/>
        <v>399</v>
      </c>
      <c r="H70" s="39">
        <f t="shared" si="15"/>
        <v>46</v>
      </c>
      <c r="I70" s="39">
        <f t="shared" si="15"/>
        <v>68</v>
      </c>
      <c r="J70" s="39">
        <f t="shared" si="15"/>
        <v>208</v>
      </c>
      <c r="K70" s="39">
        <f t="shared" si="15"/>
        <v>200</v>
      </c>
      <c r="L70" s="39">
        <f t="shared" si="15"/>
        <v>27</v>
      </c>
      <c r="M70" s="39">
        <f t="shared" si="15"/>
        <v>21</v>
      </c>
      <c r="N70" s="39">
        <f t="shared" si="5"/>
        <v>6700</v>
      </c>
      <c r="O70" s="39">
        <f t="shared" si="6"/>
        <v>8120</v>
      </c>
      <c r="P70" s="39">
        <f>SUM(N70:O70)</f>
        <v>14820</v>
      </c>
    </row>
    <row r="71" spans="1:16" ht="30" customHeight="1">
      <c r="A71" s="128" t="s">
        <v>204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</row>
    <row r="72" spans="1:16" ht="27" customHeight="1">
      <c r="A72" s="129" t="s">
        <v>3</v>
      </c>
      <c r="B72" s="131"/>
      <c r="C72" s="129" t="s">
        <v>125</v>
      </c>
      <c r="D72" s="129" t="s">
        <v>4</v>
      </c>
      <c r="E72" s="129"/>
      <c r="F72" s="129" t="s">
        <v>5</v>
      </c>
      <c r="G72" s="129"/>
      <c r="H72" s="129" t="s">
        <v>6</v>
      </c>
      <c r="I72" s="129"/>
      <c r="J72" s="129" t="s">
        <v>7</v>
      </c>
      <c r="K72" s="129"/>
      <c r="L72" s="129" t="s">
        <v>8</v>
      </c>
      <c r="M72" s="129"/>
      <c r="N72" s="129" t="s">
        <v>0</v>
      </c>
      <c r="O72" s="130"/>
      <c r="P72" s="130"/>
    </row>
    <row r="73" spans="1:16" ht="27.75">
      <c r="A73" s="131"/>
      <c r="B73" s="131"/>
      <c r="C73" s="130"/>
      <c r="D73" s="20" t="s">
        <v>9</v>
      </c>
      <c r="E73" s="20" t="s">
        <v>2</v>
      </c>
      <c r="F73" s="20" t="s">
        <v>9</v>
      </c>
      <c r="G73" s="20" t="s">
        <v>2</v>
      </c>
      <c r="H73" s="20" t="s">
        <v>9</v>
      </c>
      <c r="I73" s="20" t="s">
        <v>2</v>
      </c>
      <c r="J73" s="20" t="s">
        <v>9</v>
      </c>
      <c r="K73" s="20" t="s">
        <v>2</v>
      </c>
      <c r="L73" s="20" t="s">
        <v>9</v>
      </c>
      <c r="M73" s="20" t="s">
        <v>2</v>
      </c>
      <c r="N73" s="20" t="s">
        <v>9</v>
      </c>
      <c r="O73" s="20" t="s">
        <v>2</v>
      </c>
      <c r="P73" s="20" t="s">
        <v>0</v>
      </c>
    </row>
    <row r="74" spans="1:16" ht="27" customHeight="1">
      <c r="A74" s="122" t="s">
        <v>30</v>
      </c>
      <c r="B74" s="123"/>
      <c r="C74" s="10" t="s">
        <v>11</v>
      </c>
      <c r="D74" s="71">
        <v>33</v>
      </c>
      <c r="E74" s="71">
        <v>9</v>
      </c>
      <c r="F74" s="71">
        <v>2</v>
      </c>
      <c r="G74" s="71"/>
      <c r="H74" s="17"/>
      <c r="I74" s="17"/>
      <c r="J74" s="17"/>
      <c r="K74" s="17"/>
      <c r="L74" s="17"/>
      <c r="M74" s="17"/>
      <c r="N74" s="16">
        <f aca="true" t="shared" si="16" ref="N74:N105">L74+J74+H74+F74+D74</f>
        <v>35</v>
      </c>
      <c r="O74" s="16">
        <f aca="true" t="shared" si="17" ref="O74:O105">M74+K74+I74+G74+E74</f>
        <v>9</v>
      </c>
      <c r="P74" s="16">
        <f>SUM(N74:O74)</f>
        <v>44</v>
      </c>
    </row>
    <row r="75" spans="1:16" ht="26.25" customHeight="1">
      <c r="A75" s="122" t="s">
        <v>31</v>
      </c>
      <c r="B75" s="122"/>
      <c r="C75" s="10" t="s">
        <v>11</v>
      </c>
      <c r="D75" s="71">
        <v>15</v>
      </c>
      <c r="E75" s="71">
        <v>18</v>
      </c>
      <c r="F75" s="71"/>
      <c r="G75" s="71"/>
      <c r="H75" s="10"/>
      <c r="I75" s="10"/>
      <c r="J75" s="10"/>
      <c r="K75" s="10"/>
      <c r="L75" s="10"/>
      <c r="M75" s="10"/>
      <c r="N75" s="65">
        <f t="shared" si="16"/>
        <v>15</v>
      </c>
      <c r="O75" s="65">
        <f t="shared" si="17"/>
        <v>18</v>
      </c>
      <c r="P75" s="65">
        <f aca="true" t="shared" si="18" ref="P75:P138">SUM(N75:O75)</f>
        <v>33</v>
      </c>
    </row>
    <row r="76" spans="1:16" ht="27.75">
      <c r="A76" s="122" t="s">
        <v>32</v>
      </c>
      <c r="B76" s="122"/>
      <c r="C76" s="10" t="s">
        <v>11</v>
      </c>
      <c r="D76" s="71">
        <v>11</v>
      </c>
      <c r="E76" s="71">
        <v>34</v>
      </c>
      <c r="F76" s="71"/>
      <c r="G76" s="71">
        <v>3</v>
      </c>
      <c r="H76" s="10"/>
      <c r="I76" s="10"/>
      <c r="J76" s="10"/>
      <c r="K76" s="10"/>
      <c r="L76" s="10"/>
      <c r="M76" s="10"/>
      <c r="N76" s="65">
        <f t="shared" si="16"/>
        <v>11</v>
      </c>
      <c r="O76" s="65">
        <f t="shared" si="17"/>
        <v>37</v>
      </c>
      <c r="P76" s="65">
        <f t="shared" si="18"/>
        <v>48</v>
      </c>
    </row>
    <row r="77" spans="1:16" ht="26.25" customHeight="1">
      <c r="A77" s="122" t="s">
        <v>33</v>
      </c>
      <c r="B77" s="122"/>
      <c r="C77" s="10" t="s">
        <v>11</v>
      </c>
      <c r="D77" s="37">
        <v>21</v>
      </c>
      <c r="E77" s="37">
        <v>8</v>
      </c>
      <c r="F77" s="37">
        <v>1</v>
      </c>
      <c r="G77" s="37">
        <v>1</v>
      </c>
      <c r="H77" s="10"/>
      <c r="I77" s="10"/>
      <c r="J77" s="10"/>
      <c r="K77" s="10"/>
      <c r="L77" s="10"/>
      <c r="M77" s="10"/>
      <c r="N77" s="65">
        <f t="shared" si="16"/>
        <v>22</v>
      </c>
      <c r="O77" s="65">
        <f t="shared" si="17"/>
        <v>9</v>
      </c>
      <c r="P77" s="65">
        <f t="shared" si="18"/>
        <v>31</v>
      </c>
    </row>
    <row r="78" spans="1:16" ht="26.25" customHeight="1">
      <c r="A78" s="122" t="s">
        <v>34</v>
      </c>
      <c r="B78" s="122"/>
      <c r="C78" s="10" t="s">
        <v>11</v>
      </c>
      <c r="D78" s="37">
        <v>6</v>
      </c>
      <c r="E78" s="37">
        <v>12</v>
      </c>
      <c r="F78" s="37"/>
      <c r="G78" s="37">
        <v>2</v>
      </c>
      <c r="H78" s="10"/>
      <c r="I78" s="10"/>
      <c r="J78" s="10"/>
      <c r="K78" s="10"/>
      <c r="L78" s="10"/>
      <c r="M78" s="10"/>
      <c r="N78" s="65">
        <f t="shared" si="16"/>
        <v>6</v>
      </c>
      <c r="O78" s="65">
        <f t="shared" si="17"/>
        <v>14</v>
      </c>
      <c r="P78" s="65">
        <f t="shared" si="18"/>
        <v>20</v>
      </c>
    </row>
    <row r="79" spans="1:16" ht="26.25" customHeight="1">
      <c r="A79" s="121" t="s">
        <v>103</v>
      </c>
      <c r="B79" s="18" t="s">
        <v>113</v>
      </c>
      <c r="C79" s="10" t="s">
        <v>11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65">
        <f t="shared" si="16"/>
        <v>0</v>
      </c>
      <c r="O79" s="65">
        <f t="shared" si="17"/>
        <v>0</v>
      </c>
      <c r="P79" s="65">
        <f t="shared" si="18"/>
        <v>0</v>
      </c>
    </row>
    <row r="80" spans="1:16" ht="27.75">
      <c r="A80" s="121"/>
      <c r="B80" s="18" t="s">
        <v>114</v>
      </c>
      <c r="C80" s="10" t="s">
        <v>11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65">
        <f t="shared" si="16"/>
        <v>0</v>
      </c>
      <c r="O80" s="65">
        <f t="shared" si="17"/>
        <v>0</v>
      </c>
      <c r="P80" s="65">
        <f t="shared" si="18"/>
        <v>0</v>
      </c>
    </row>
    <row r="81" spans="1:16" ht="27.75">
      <c r="A81" s="121"/>
      <c r="B81" s="18" t="s">
        <v>115</v>
      </c>
      <c r="C81" s="10" t="s">
        <v>11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65">
        <f t="shared" si="16"/>
        <v>0</v>
      </c>
      <c r="O81" s="65">
        <f t="shared" si="17"/>
        <v>0</v>
      </c>
      <c r="P81" s="65">
        <f t="shared" si="18"/>
        <v>0</v>
      </c>
    </row>
    <row r="82" spans="1:16" ht="27.75">
      <c r="A82" s="121"/>
      <c r="B82" s="18" t="s">
        <v>116</v>
      </c>
      <c r="C82" s="8" t="s">
        <v>11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65">
        <f t="shared" si="16"/>
        <v>0</v>
      </c>
      <c r="O82" s="65">
        <f t="shared" si="17"/>
        <v>0</v>
      </c>
      <c r="P82" s="65">
        <f t="shared" si="18"/>
        <v>0</v>
      </c>
    </row>
    <row r="83" spans="1:16" ht="26.25" customHeight="1">
      <c r="A83" s="121" t="s">
        <v>103</v>
      </c>
      <c r="B83" s="18" t="s">
        <v>117</v>
      </c>
      <c r="C83" s="8" t="s">
        <v>11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65">
        <f t="shared" si="16"/>
        <v>0</v>
      </c>
      <c r="O83" s="65">
        <f t="shared" si="17"/>
        <v>0</v>
      </c>
      <c r="P83" s="65">
        <f t="shared" si="18"/>
        <v>0</v>
      </c>
    </row>
    <row r="84" spans="1:16" ht="27.75">
      <c r="A84" s="121"/>
      <c r="B84" s="18" t="s">
        <v>118</v>
      </c>
      <c r="C84" s="8" t="s">
        <v>11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65">
        <f t="shared" si="16"/>
        <v>0</v>
      </c>
      <c r="O84" s="65">
        <f t="shared" si="17"/>
        <v>0</v>
      </c>
      <c r="P84" s="65">
        <f t="shared" si="18"/>
        <v>0</v>
      </c>
    </row>
    <row r="85" spans="1:16" ht="27.75">
      <c r="A85" s="121"/>
      <c r="B85" s="18" t="s">
        <v>119</v>
      </c>
      <c r="C85" s="8" t="s">
        <v>11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65">
        <f t="shared" si="16"/>
        <v>0</v>
      </c>
      <c r="O85" s="65">
        <f t="shared" si="17"/>
        <v>0</v>
      </c>
      <c r="P85" s="65">
        <f t="shared" si="18"/>
        <v>0</v>
      </c>
    </row>
    <row r="86" spans="1:16" ht="27.75">
      <c r="A86" s="121"/>
      <c r="B86" s="15" t="s">
        <v>73</v>
      </c>
      <c r="C86" s="9" t="s">
        <v>11</v>
      </c>
      <c r="D86" s="30">
        <v>31</v>
      </c>
      <c r="E86" s="30">
        <v>8</v>
      </c>
      <c r="F86" s="30">
        <v>2</v>
      </c>
      <c r="G86" s="30">
        <v>1</v>
      </c>
      <c r="H86" s="30"/>
      <c r="I86" s="30"/>
      <c r="J86" s="30"/>
      <c r="K86" s="30"/>
      <c r="L86" s="30"/>
      <c r="M86" s="9"/>
      <c r="N86" s="65">
        <f t="shared" si="16"/>
        <v>33</v>
      </c>
      <c r="O86" s="65">
        <f t="shared" si="17"/>
        <v>9</v>
      </c>
      <c r="P86" s="65">
        <f t="shared" si="18"/>
        <v>42</v>
      </c>
    </row>
    <row r="87" spans="1:16" ht="26.25" customHeight="1">
      <c r="A87" s="122" t="s">
        <v>36</v>
      </c>
      <c r="B87" s="122"/>
      <c r="C87" s="10" t="s">
        <v>11</v>
      </c>
      <c r="D87" s="37">
        <v>7</v>
      </c>
      <c r="E87" s="37">
        <v>12</v>
      </c>
      <c r="F87" s="37">
        <v>2</v>
      </c>
      <c r="G87" s="37">
        <v>4</v>
      </c>
      <c r="H87" s="10"/>
      <c r="I87" s="10"/>
      <c r="J87" s="10"/>
      <c r="K87" s="10"/>
      <c r="L87" s="10"/>
      <c r="M87" s="10"/>
      <c r="N87" s="65">
        <f t="shared" si="16"/>
        <v>9</v>
      </c>
      <c r="O87" s="65">
        <f t="shared" si="17"/>
        <v>16</v>
      </c>
      <c r="P87" s="65">
        <f t="shared" si="18"/>
        <v>25</v>
      </c>
    </row>
    <row r="88" spans="1:16" ht="26.25" customHeight="1">
      <c r="A88" s="122" t="s">
        <v>38</v>
      </c>
      <c r="B88" s="122"/>
      <c r="C88" s="10" t="s">
        <v>11</v>
      </c>
      <c r="D88" s="71">
        <v>10</v>
      </c>
      <c r="E88" s="71">
        <v>5</v>
      </c>
      <c r="F88" s="71"/>
      <c r="G88" s="71"/>
      <c r="H88" s="10"/>
      <c r="I88" s="10"/>
      <c r="J88" s="10"/>
      <c r="K88" s="10"/>
      <c r="L88" s="10"/>
      <c r="M88" s="10"/>
      <c r="N88" s="65">
        <f t="shared" si="16"/>
        <v>10</v>
      </c>
      <c r="O88" s="65">
        <f t="shared" si="17"/>
        <v>5</v>
      </c>
      <c r="P88" s="65">
        <f t="shared" si="18"/>
        <v>15</v>
      </c>
    </row>
    <row r="89" spans="1:16" ht="26.25" customHeight="1">
      <c r="A89" s="124" t="s">
        <v>38</v>
      </c>
      <c r="B89" s="124"/>
      <c r="C89" s="19" t="s">
        <v>21</v>
      </c>
      <c r="D89" s="37"/>
      <c r="E89" s="37">
        <v>2</v>
      </c>
      <c r="F89" s="37"/>
      <c r="G89" s="8"/>
      <c r="H89" s="8"/>
      <c r="I89" s="8"/>
      <c r="J89" s="8"/>
      <c r="K89" s="8"/>
      <c r="L89" s="8"/>
      <c r="M89" s="8"/>
      <c r="N89" s="65">
        <f t="shared" si="16"/>
        <v>0</v>
      </c>
      <c r="O89" s="65">
        <f t="shared" si="17"/>
        <v>2</v>
      </c>
      <c r="P89" s="65">
        <f t="shared" si="18"/>
        <v>2</v>
      </c>
    </row>
    <row r="90" spans="1:16" ht="27.75">
      <c r="A90" s="125" t="s">
        <v>126</v>
      </c>
      <c r="B90" s="125"/>
      <c r="C90" s="8" t="s">
        <v>11</v>
      </c>
      <c r="D90" s="71">
        <v>156</v>
      </c>
      <c r="E90" s="71">
        <v>82</v>
      </c>
      <c r="F90" s="71">
        <v>12</v>
      </c>
      <c r="G90" s="71">
        <v>5</v>
      </c>
      <c r="H90" s="8"/>
      <c r="I90" s="8"/>
      <c r="J90" s="8"/>
      <c r="K90" s="8"/>
      <c r="L90" s="8"/>
      <c r="M90" s="8"/>
      <c r="N90" s="65">
        <f t="shared" si="16"/>
        <v>168</v>
      </c>
      <c r="O90" s="65">
        <f t="shared" si="17"/>
        <v>87</v>
      </c>
      <c r="P90" s="65">
        <f t="shared" si="18"/>
        <v>255</v>
      </c>
    </row>
    <row r="91" spans="1:16" ht="27.75">
      <c r="A91" s="124" t="s">
        <v>39</v>
      </c>
      <c r="B91" s="124"/>
      <c r="C91" s="19" t="s">
        <v>22</v>
      </c>
      <c r="D91" s="8">
        <v>11</v>
      </c>
      <c r="E91" s="8">
        <v>7</v>
      </c>
      <c r="F91" s="8">
        <v>1</v>
      </c>
      <c r="G91" s="8">
        <v>0</v>
      </c>
      <c r="H91" s="8"/>
      <c r="I91" s="8"/>
      <c r="J91" s="8"/>
      <c r="K91" s="8"/>
      <c r="L91" s="8"/>
      <c r="M91" s="8"/>
      <c r="N91" s="65">
        <f t="shared" si="16"/>
        <v>12</v>
      </c>
      <c r="O91" s="65">
        <f t="shared" si="17"/>
        <v>7</v>
      </c>
      <c r="P91" s="65">
        <f t="shared" si="18"/>
        <v>19</v>
      </c>
    </row>
    <row r="92" spans="1:16" ht="26.25" customHeight="1">
      <c r="A92" s="121" t="s">
        <v>134</v>
      </c>
      <c r="B92" s="18" t="s">
        <v>41</v>
      </c>
      <c r="C92" s="8" t="s">
        <v>11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65">
        <f t="shared" si="16"/>
        <v>0</v>
      </c>
      <c r="O92" s="65">
        <f t="shared" si="17"/>
        <v>0</v>
      </c>
      <c r="P92" s="65">
        <f t="shared" si="18"/>
        <v>0</v>
      </c>
    </row>
    <row r="93" spans="1:16" ht="27.75">
      <c r="A93" s="121"/>
      <c r="B93" s="18" t="s">
        <v>42</v>
      </c>
      <c r="C93" s="8" t="s">
        <v>11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65">
        <f t="shared" si="16"/>
        <v>0</v>
      </c>
      <c r="O93" s="65">
        <f t="shared" si="17"/>
        <v>0</v>
      </c>
      <c r="P93" s="65">
        <f t="shared" si="18"/>
        <v>0</v>
      </c>
    </row>
    <row r="94" spans="1:16" ht="26.25" customHeight="1">
      <c r="A94" s="121" t="s">
        <v>134</v>
      </c>
      <c r="B94" s="18" t="s">
        <v>43</v>
      </c>
      <c r="C94" s="8" t="s">
        <v>11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65">
        <f t="shared" si="16"/>
        <v>0</v>
      </c>
      <c r="O94" s="65">
        <f t="shared" si="17"/>
        <v>0</v>
      </c>
      <c r="P94" s="65">
        <f t="shared" si="18"/>
        <v>0</v>
      </c>
    </row>
    <row r="95" spans="1:16" ht="27.75">
      <c r="A95" s="121"/>
      <c r="B95" s="18" t="s">
        <v>44</v>
      </c>
      <c r="C95" s="8" t="s">
        <v>11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65">
        <f t="shared" si="16"/>
        <v>0</v>
      </c>
      <c r="O95" s="65">
        <f t="shared" si="17"/>
        <v>0</v>
      </c>
      <c r="P95" s="65">
        <f t="shared" si="18"/>
        <v>0</v>
      </c>
    </row>
    <row r="96" spans="1:16" ht="27.75">
      <c r="A96" s="121"/>
      <c r="B96" s="18" t="s">
        <v>45</v>
      </c>
      <c r="C96" s="8" t="s">
        <v>11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65">
        <f t="shared" si="16"/>
        <v>0</v>
      </c>
      <c r="O96" s="65">
        <f t="shared" si="17"/>
        <v>0</v>
      </c>
      <c r="P96" s="65">
        <f t="shared" si="18"/>
        <v>0</v>
      </c>
    </row>
    <row r="97" spans="1:16" ht="27.75">
      <c r="A97" s="121"/>
      <c r="B97" s="18" t="s">
        <v>46</v>
      </c>
      <c r="C97" s="8" t="s">
        <v>11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65">
        <f t="shared" si="16"/>
        <v>0</v>
      </c>
      <c r="O97" s="65">
        <f t="shared" si="17"/>
        <v>0</v>
      </c>
      <c r="P97" s="65">
        <f t="shared" si="18"/>
        <v>0</v>
      </c>
    </row>
    <row r="98" spans="1:16" ht="27.75">
      <c r="A98" s="121"/>
      <c r="B98" s="18" t="s">
        <v>47</v>
      </c>
      <c r="C98" s="8" t="s">
        <v>11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65">
        <f t="shared" si="16"/>
        <v>0</v>
      </c>
      <c r="O98" s="65">
        <f t="shared" si="17"/>
        <v>0</v>
      </c>
      <c r="P98" s="65">
        <f t="shared" si="18"/>
        <v>0</v>
      </c>
    </row>
    <row r="99" spans="1:16" ht="27.75">
      <c r="A99" s="121"/>
      <c r="B99" s="18" t="s">
        <v>48</v>
      </c>
      <c r="C99" s="8" t="s">
        <v>11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65">
        <f t="shared" si="16"/>
        <v>0</v>
      </c>
      <c r="O99" s="65">
        <f t="shared" si="17"/>
        <v>0</v>
      </c>
      <c r="P99" s="65">
        <f t="shared" si="18"/>
        <v>0</v>
      </c>
    </row>
    <row r="100" spans="1:16" ht="27.75">
      <c r="A100" s="121"/>
      <c r="B100" s="18" t="s">
        <v>49</v>
      </c>
      <c r="C100" s="8" t="s">
        <v>11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65">
        <f t="shared" si="16"/>
        <v>0</v>
      </c>
      <c r="O100" s="65">
        <f t="shared" si="17"/>
        <v>0</v>
      </c>
      <c r="P100" s="65">
        <f t="shared" si="18"/>
        <v>0</v>
      </c>
    </row>
    <row r="101" spans="1:16" ht="27.75">
      <c r="A101" s="121"/>
      <c r="B101" s="18" t="s">
        <v>50</v>
      </c>
      <c r="C101" s="8" t="s">
        <v>11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65">
        <f t="shared" si="16"/>
        <v>0</v>
      </c>
      <c r="O101" s="65">
        <f t="shared" si="17"/>
        <v>0</v>
      </c>
      <c r="P101" s="65">
        <f t="shared" si="18"/>
        <v>0</v>
      </c>
    </row>
    <row r="102" spans="1:16" ht="27.75">
      <c r="A102" s="121"/>
      <c r="B102" s="18" t="s">
        <v>51</v>
      </c>
      <c r="C102" s="8" t="s">
        <v>11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65">
        <f t="shared" si="16"/>
        <v>0</v>
      </c>
      <c r="O102" s="65">
        <f t="shared" si="17"/>
        <v>0</v>
      </c>
      <c r="P102" s="65">
        <f t="shared" si="18"/>
        <v>0</v>
      </c>
    </row>
    <row r="103" spans="1:16" ht="27.75">
      <c r="A103" s="121"/>
      <c r="B103" s="18" t="s">
        <v>52</v>
      </c>
      <c r="C103" s="8" t="s">
        <v>11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65">
        <f t="shared" si="16"/>
        <v>0</v>
      </c>
      <c r="O103" s="65">
        <f t="shared" si="17"/>
        <v>0</v>
      </c>
      <c r="P103" s="65">
        <f t="shared" si="18"/>
        <v>0</v>
      </c>
    </row>
    <row r="104" spans="1:16" ht="27.75">
      <c r="A104" s="121"/>
      <c r="B104" s="18" t="s">
        <v>53</v>
      </c>
      <c r="C104" s="8" t="s">
        <v>11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65">
        <f t="shared" si="16"/>
        <v>0</v>
      </c>
      <c r="O104" s="65">
        <f t="shared" si="17"/>
        <v>0</v>
      </c>
      <c r="P104" s="65">
        <f t="shared" si="18"/>
        <v>0</v>
      </c>
    </row>
    <row r="105" spans="1:16" ht="26.25" customHeight="1">
      <c r="A105" s="121" t="s">
        <v>40</v>
      </c>
      <c r="B105" s="18" t="s">
        <v>54</v>
      </c>
      <c r="C105" s="8" t="s">
        <v>11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65">
        <f t="shared" si="16"/>
        <v>0</v>
      </c>
      <c r="O105" s="65">
        <f t="shared" si="17"/>
        <v>0</v>
      </c>
      <c r="P105" s="65">
        <f t="shared" si="18"/>
        <v>0</v>
      </c>
    </row>
    <row r="106" spans="1:16" ht="27.75">
      <c r="A106" s="121"/>
      <c r="B106" s="15" t="s">
        <v>135</v>
      </c>
      <c r="C106" s="9" t="s">
        <v>11</v>
      </c>
      <c r="D106" s="70">
        <v>115</v>
      </c>
      <c r="E106" s="70">
        <v>161</v>
      </c>
      <c r="F106" s="70">
        <v>7</v>
      </c>
      <c r="G106" s="70">
        <v>17</v>
      </c>
      <c r="H106" s="70"/>
      <c r="I106" s="70"/>
      <c r="J106" s="30"/>
      <c r="K106" s="30"/>
      <c r="L106" s="30"/>
      <c r="M106" s="9"/>
      <c r="N106" s="65">
        <f aca="true" t="shared" si="19" ref="N106:N139">L106+J106+H106+F106+D106</f>
        <v>122</v>
      </c>
      <c r="O106" s="65">
        <f aca="true" t="shared" si="20" ref="O106:O139">M106+K106+I106+G106+E106</f>
        <v>178</v>
      </c>
      <c r="P106" s="65">
        <f t="shared" si="18"/>
        <v>300</v>
      </c>
    </row>
    <row r="107" spans="1:16" ht="26.25" customHeight="1">
      <c r="A107" s="125" t="s">
        <v>142</v>
      </c>
      <c r="B107" s="125"/>
      <c r="C107" s="18" t="s">
        <v>22</v>
      </c>
      <c r="D107" s="37">
        <v>2</v>
      </c>
      <c r="E107" s="37">
        <v>7</v>
      </c>
      <c r="F107" s="37"/>
      <c r="G107" s="8"/>
      <c r="H107" s="8"/>
      <c r="I107" s="8"/>
      <c r="J107" s="8"/>
      <c r="K107" s="8"/>
      <c r="L107" s="8"/>
      <c r="M107" s="8"/>
      <c r="N107" s="65">
        <f t="shared" si="19"/>
        <v>2</v>
      </c>
      <c r="O107" s="65">
        <f t="shared" si="20"/>
        <v>7</v>
      </c>
      <c r="P107" s="65">
        <f t="shared" si="18"/>
        <v>9</v>
      </c>
    </row>
    <row r="108" spans="1:16" ht="26.25" customHeight="1">
      <c r="A108" s="121" t="s">
        <v>127</v>
      </c>
      <c r="B108" s="18" t="s">
        <v>41</v>
      </c>
      <c r="C108" s="18" t="s">
        <v>100</v>
      </c>
      <c r="D108" s="37">
        <v>5</v>
      </c>
      <c r="E108" s="37">
        <v>4</v>
      </c>
      <c r="F108" s="37"/>
      <c r="G108" s="8"/>
      <c r="H108" s="8"/>
      <c r="I108" s="8"/>
      <c r="J108" s="8"/>
      <c r="K108" s="8"/>
      <c r="L108" s="8"/>
      <c r="M108" s="8"/>
      <c r="N108" s="65">
        <f t="shared" si="19"/>
        <v>5</v>
      </c>
      <c r="O108" s="65">
        <f t="shared" si="20"/>
        <v>4</v>
      </c>
      <c r="P108" s="65">
        <f t="shared" si="18"/>
        <v>9</v>
      </c>
    </row>
    <row r="109" spans="1:16" ht="27.75">
      <c r="A109" s="121"/>
      <c r="B109" s="18" t="s">
        <v>49</v>
      </c>
      <c r="C109" s="18" t="s">
        <v>100</v>
      </c>
      <c r="D109" s="37">
        <v>2</v>
      </c>
      <c r="E109" s="37">
        <v>1</v>
      </c>
      <c r="F109" s="37"/>
      <c r="G109" s="8"/>
      <c r="H109" s="8"/>
      <c r="I109" s="8"/>
      <c r="J109" s="8"/>
      <c r="K109" s="8"/>
      <c r="L109" s="8"/>
      <c r="M109" s="8"/>
      <c r="N109" s="65">
        <f t="shared" si="19"/>
        <v>2</v>
      </c>
      <c r="O109" s="65">
        <f t="shared" si="20"/>
        <v>1</v>
      </c>
      <c r="P109" s="65">
        <f t="shared" si="18"/>
        <v>3</v>
      </c>
    </row>
    <row r="110" spans="1:16" ht="27.75">
      <c r="A110" s="121"/>
      <c r="B110" s="18" t="s">
        <v>48</v>
      </c>
      <c r="C110" s="18" t="s">
        <v>100</v>
      </c>
      <c r="D110" s="37">
        <v>9</v>
      </c>
      <c r="E110" s="37">
        <v>4</v>
      </c>
      <c r="F110" s="37">
        <v>1</v>
      </c>
      <c r="G110" s="8"/>
      <c r="H110" s="8"/>
      <c r="I110" s="8"/>
      <c r="J110" s="8"/>
      <c r="K110" s="8"/>
      <c r="L110" s="8"/>
      <c r="M110" s="8"/>
      <c r="N110" s="65">
        <f t="shared" si="19"/>
        <v>10</v>
      </c>
      <c r="O110" s="65">
        <f t="shared" si="20"/>
        <v>4</v>
      </c>
      <c r="P110" s="65">
        <f t="shared" si="18"/>
        <v>14</v>
      </c>
    </row>
    <row r="111" spans="1:16" ht="27.75">
      <c r="A111" s="121"/>
      <c r="B111" s="15" t="s">
        <v>128</v>
      </c>
      <c r="C111" s="15" t="s">
        <v>21</v>
      </c>
      <c r="D111" s="9">
        <f>SUM(D108:D110)</f>
        <v>16</v>
      </c>
      <c r="E111" s="70">
        <f aca="true" t="shared" si="21" ref="E111:M111">SUM(E108:E110)</f>
        <v>9</v>
      </c>
      <c r="F111" s="70">
        <f t="shared" si="21"/>
        <v>1</v>
      </c>
      <c r="G111" s="70">
        <f t="shared" si="21"/>
        <v>0</v>
      </c>
      <c r="H111" s="70">
        <f t="shared" si="21"/>
        <v>0</v>
      </c>
      <c r="I111" s="70">
        <f t="shared" si="21"/>
        <v>0</v>
      </c>
      <c r="J111" s="70">
        <f t="shared" si="21"/>
        <v>0</v>
      </c>
      <c r="K111" s="70">
        <f t="shared" si="21"/>
        <v>0</v>
      </c>
      <c r="L111" s="70">
        <f t="shared" si="21"/>
        <v>0</v>
      </c>
      <c r="M111" s="70">
        <f t="shared" si="21"/>
        <v>0</v>
      </c>
      <c r="N111" s="65">
        <f t="shared" si="19"/>
        <v>17</v>
      </c>
      <c r="O111" s="65">
        <f t="shared" si="20"/>
        <v>9</v>
      </c>
      <c r="P111" s="65">
        <f t="shared" si="18"/>
        <v>26</v>
      </c>
    </row>
    <row r="112" spans="1:16" ht="26.25" customHeight="1">
      <c r="A112" s="121" t="s">
        <v>58</v>
      </c>
      <c r="B112" s="17" t="s">
        <v>59</v>
      </c>
      <c r="C112" s="10" t="s">
        <v>11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65">
        <f t="shared" si="19"/>
        <v>0</v>
      </c>
      <c r="O112" s="65">
        <f t="shared" si="20"/>
        <v>0</v>
      </c>
      <c r="P112" s="65">
        <f t="shared" si="18"/>
        <v>0</v>
      </c>
    </row>
    <row r="113" spans="1:16" ht="27.75">
      <c r="A113" s="121"/>
      <c r="B113" s="17" t="s">
        <v>37</v>
      </c>
      <c r="C113" s="10" t="s">
        <v>11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65">
        <f t="shared" si="19"/>
        <v>0</v>
      </c>
      <c r="O113" s="65">
        <f t="shared" si="20"/>
        <v>0</v>
      </c>
      <c r="P113" s="65">
        <f t="shared" si="18"/>
        <v>0</v>
      </c>
    </row>
    <row r="114" spans="1:16" ht="27.75">
      <c r="A114" s="121"/>
      <c r="B114" s="17" t="s">
        <v>60</v>
      </c>
      <c r="C114" s="10" t="s">
        <v>11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65">
        <f t="shared" si="19"/>
        <v>0</v>
      </c>
      <c r="O114" s="65">
        <f t="shared" si="20"/>
        <v>0</v>
      </c>
      <c r="P114" s="65">
        <f t="shared" si="18"/>
        <v>0</v>
      </c>
    </row>
    <row r="115" spans="1:16" ht="26.25" customHeight="1">
      <c r="A115" s="121" t="s">
        <v>58</v>
      </c>
      <c r="B115" s="17" t="s">
        <v>61</v>
      </c>
      <c r="C115" s="10" t="s">
        <v>11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65">
        <f t="shared" si="19"/>
        <v>0</v>
      </c>
      <c r="O115" s="65">
        <f t="shared" si="20"/>
        <v>0</v>
      </c>
      <c r="P115" s="65">
        <f t="shared" si="18"/>
        <v>0</v>
      </c>
    </row>
    <row r="116" spans="1:16" ht="27.75">
      <c r="A116" s="121"/>
      <c r="B116" s="17" t="s">
        <v>62</v>
      </c>
      <c r="C116" s="10" t="s">
        <v>11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65">
        <f t="shared" si="19"/>
        <v>0</v>
      </c>
      <c r="O116" s="65">
        <f t="shared" si="20"/>
        <v>0</v>
      </c>
      <c r="P116" s="65">
        <f t="shared" si="18"/>
        <v>0</v>
      </c>
    </row>
    <row r="117" spans="1:16" ht="27.75">
      <c r="A117" s="121"/>
      <c r="B117" s="17" t="s">
        <v>63</v>
      </c>
      <c r="C117" s="10" t="s">
        <v>11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65">
        <f t="shared" si="19"/>
        <v>0</v>
      </c>
      <c r="O117" s="65">
        <f t="shared" si="20"/>
        <v>0</v>
      </c>
      <c r="P117" s="65">
        <f t="shared" si="18"/>
        <v>0</v>
      </c>
    </row>
    <row r="118" spans="1:16" ht="27.75">
      <c r="A118" s="121"/>
      <c r="B118" s="15" t="s">
        <v>35</v>
      </c>
      <c r="C118" s="9" t="s">
        <v>11</v>
      </c>
      <c r="D118" s="30">
        <v>30</v>
      </c>
      <c r="E118" s="30">
        <v>44</v>
      </c>
      <c r="F118" s="9">
        <v>1</v>
      </c>
      <c r="G118" s="9">
        <v>3</v>
      </c>
      <c r="H118" s="9"/>
      <c r="I118" s="9"/>
      <c r="J118" s="9"/>
      <c r="K118" s="9"/>
      <c r="L118" s="9"/>
      <c r="M118" s="9"/>
      <c r="N118" s="65">
        <f t="shared" si="19"/>
        <v>31</v>
      </c>
      <c r="O118" s="65">
        <f t="shared" si="20"/>
        <v>47</v>
      </c>
      <c r="P118" s="65">
        <f t="shared" si="18"/>
        <v>78</v>
      </c>
    </row>
    <row r="119" spans="1:16" ht="27.75">
      <c r="A119" s="122" t="s">
        <v>64</v>
      </c>
      <c r="B119" s="122"/>
      <c r="C119" s="10" t="s">
        <v>11</v>
      </c>
      <c r="D119" s="37">
        <v>126</v>
      </c>
      <c r="E119" s="37">
        <v>40</v>
      </c>
      <c r="F119" s="37">
        <v>8</v>
      </c>
      <c r="G119" s="37">
        <v>5</v>
      </c>
      <c r="H119" s="10"/>
      <c r="I119" s="10"/>
      <c r="J119" s="10"/>
      <c r="K119" s="10"/>
      <c r="L119" s="10"/>
      <c r="M119" s="10"/>
      <c r="N119" s="65">
        <f t="shared" si="19"/>
        <v>134</v>
      </c>
      <c r="O119" s="65">
        <f t="shared" si="20"/>
        <v>45</v>
      </c>
      <c r="P119" s="65">
        <f t="shared" si="18"/>
        <v>179</v>
      </c>
    </row>
    <row r="120" spans="1:16" ht="26.25" customHeight="1">
      <c r="A120" s="121" t="s">
        <v>141</v>
      </c>
      <c r="B120" s="18" t="s">
        <v>66</v>
      </c>
      <c r="C120" s="8" t="s">
        <v>11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65">
        <f t="shared" si="19"/>
        <v>0</v>
      </c>
      <c r="O120" s="65">
        <f t="shared" si="20"/>
        <v>0</v>
      </c>
      <c r="P120" s="65">
        <f t="shared" si="18"/>
        <v>0</v>
      </c>
    </row>
    <row r="121" spans="1:16" ht="27.75">
      <c r="A121" s="121"/>
      <c r="B121" s="18" t="s">
        <v>67</v>
      </c>
      <c r="C121" s="8" t="s">
        <v>11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65">
        <f t="shared" si="19"/>
        <v>0</v>
      </c>
      <c r="O121" s="65">
        <f t="shared" si="20"/>
        <v>0</v>
      </c>
      <c r="P121" s="65">
        <f t="shared" si="18"/>
        <v>0</v>
      </c>
    </row>
    <row r="122" spans="1:16" ht="27.75">
      <c r="A122" s="121"/>
      <c r="B122" s="18" t="s">
        <v>68</v>
      </c>
      <c r="C122" s="8" t="s">
        <v>11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65">
        <f t="shared" si="19"/>
        <v>0</v>
      </c>
      <c r="O122" s="65">
        <f t="shared" si="20"/>
        <v>0</v>
      </c>
      <c r="P122" s="65">
        <f t="shared" si="18"/>
        <v>0</v>
      </c>
    </row>
    <row r="123" spans="1:16" ht="27.75">
      <c r="A123" s="121"/>
      <c r="B123" s="18" t="s">
        <v>69</v>
      </c>
      <c r="C123" s="8" t="s">
        <v>11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65">
        <f t="shared" si="19"/>
        <v>0</v>
      </c>
      <c r="O123" s="65">
        <f t="shared" si="20"/>
        <v>0</v>
      </c>
      <c r="P123" s="65">
        <f t="shared" si="18"/>
        <v>0</v>
      </c>
    </row>
    <row r="124" spans="1:16" ht="27.75">
      <c r="A124" s="121"/>
      <c r="B124" s="18" t="s">
        <v>70</v>
      </c>
      <c r="C124" s="8" t="s">
        <v>11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65">
        <f t="shared" si="19"/>
        <v>0</v>
      </c>
      <c r="O124" s="65">
        <f t="shared" si="20"/>
        <v>0</v>
      </c>
      <c r="P124" s="65">
        <f t="shared" si="18"/>
        <v>0</v>
      </c>
    </row>
    <row r="125" spans="1:16" ht="27.75">
      <c r="A125" s="121"/>
      <c r="B125" s="15" t="s">
        <v>71</v>
      </c>
      <c r="C125" s="9" t="s">
        <v>11</v>
      </c>
      <c r="D125" s="30">
        <v>15</v>
      </c>
      <c r="E125" s="30">
        <v>78</v>
      </c>
      <c r="F125" s="30">
        <v>0</v>
      </c>
      <c r="G125" s="30">
        <v>9</v>
      </c>
      <c r="H125" s="9"/>
      <c r="I125" s="9"/>
      <c r="J125" s="9"/>
      <c r="K125" s="9"/>
      <c r="L125" s="9"/>
      <c r="M125" s="9"/>
      <c r="N125" s="65">
        <f t="shared" si="19"/>
        <v>15</v>
      </c>
      <c r="O125" s="65">
        <f t="shared" si="20"/>
        <v>87</v>
      </c>
      <c r="P125" s="65">
        <f t="shared" si="18"/>
        <v>102</v>
      </c>
    </row>
    <row r="126" spans="1:16" ht="26.25" customHeight="1">
      <c r="A126" s="121" t="s">
        <v>72</v>
      </c>
      <c r="B126" s="18" t="s">
        <v>129</v>
      </c>
      <c r="C126" s="8" t="s">
        <v>22</v>
      </c>
      <c r="D126" s="37">
        <v>3</v>
      </c>
      <c r="E126" s="37">
        <v>7</v>
      </c>
      <c r="F126" s="8"/>
      <c r="G126" s="8"/>
      <c r="H126" s="8"/>
      <c r="I126" s="8"/>
      <c r="J126" s="8"/>
      <c r="K126" s="8"/>
      <c r="L126" s="8"/>
      <c r="M126" s="8"/>
      <c r="N126" s="65">
        <f t="shared" si="19"/>
        <v>3</v>
      </c>
      <c r="O126" s="65">
        <f t="shared" si="20"/>
        <v>7</v>
      </c>
      <c r="P126" s="65">
        <f t="shared" si="18"/>
        <v>10</v>
      </c>
    </row>
    <row r="127" spans="1:16" ht="27.75">
      <c r="A127" s="121"/>
      <c r="B127" s="18" t="s">
        <v>69</v>
      </c>
      <c r="C127" s="8" t="s">
        <v>22</v>
      </c>
      <c r="D127" s="37">
        <v>8</v>
      </c>
      <c r="E127" s="37">
        <v>32</v>
      </c>
      <c r="F127" s="37"/>
      <c r="G127" s="37">
        <v>3</v>
      </c>
      <c r="H127" s="8"/>
      <c r="I127" s="8"/>
      <c r="J127" s="8"/>
      <c r="K127" s="8"/>
      <c r="L127" s="8"/>
      <c r="M127" s="8"/>
      <c r="N127" s="65">
        <f t="shared" si="19"/>
        <v>8</v>
      </c>
      <c r="O127" s="65">
        <f t="shared" si="20"/>
        <v>35</v>
      </c>
      <c r="P127" s="65">
        <f t="shared" si="18"/>
        <v>43</v>
      </c>
    </row>
    <row r="128" spans="1:16" ht="27.75">
      <c r="A128" s="121"/>
      <c r="B128" s="15" t="s">
        <v>131</v>
      </c>
      <c r="C128" s="9" t="s">
        <v>22</v>
      </c>
      <c r="D128" s="9">
        <f>D127+D126</f>
        <v>11</v>
      </c>
      <c r="E128" s="70">
        <f>E127+E126</f>
        <v>39</v>
      </c>
      <c r="F128" s="70">
        <f>F127+F126</f>
        <v>0</v>
      </c>
      <c r="G128" s="70">
        <f>G127+G126</f>
        <v>3</v>
      </c>
      <c r="H128" s="70">
        <f>H127+H126</f>
        <v>0</v>
      </c>
      <c r="I128" s="70">
        <f>I127+I126</f>
        <v>0</v>
      </c>
      <c r="J128" s="70">
        <f>J127+J126</f>
        <v>0</v>
      </c>
      <c r="K128" s="70">
        <f>K127+K126</f>
        <v>0</v>
      </c>
      <c r="L128" s="70">
        <f>L127+L126</f>
        <v>0</v>
      </c>
      <c r="M128" s="70">
        <f>M127+M126</f>
        <v>0</v>
      </c>
      <c r="N128" s="65">
        <f t="shared" si="19"/>
        <v>11</v>
      </c>
      <c r="O128" s="65">
        <f t="shared" si="20"/>
        <v>42</v>
      </c>
      <c r="P128" s="65">
        <f t="shared" si="18"/>
        <v>53</v>
      </c>
    </row>
    <row r="129" spans="1:16" ht="26.25" customHeight="1">
      <c r="A129" s="121" t="s">
        <v>130</v>
      </c>
      <c r="B129" s="18" t="s">
        <v>129</v>
      </c>
      <c r="C129" s="8" t="s">
        <v>21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65">
        <f t="shared" si="19"/>
        <v>0</v>
      </c>
      <c r="O129" s="65">
        <f t="shared" si="20"/>
        <v>0</v>
      </c>
      <c r="P129" s="65">
        <f t="shared" si="18"/>
        <v>0</v>
      </c>
    </row>
    <row r="130" spans="1:16" ht="27.75">
      <c r="A130" s="121"/>
      <c r="B130" s="18" t="s">
        <v>69</v>
      </c>
      <c r="C130" s="8" t="s">
        <v>21</v>
      </c>
      <c r="D130" s="37">
        <v>4</v>
      </c>
      <c r="E130" s="37">
        <v>13</v>
      </c>
      <c r="F130" s="8"/>
      <c r="G130" s="8"/>
      <c r="H130" s="8"/>
      <c r="I130" s="8"/>
      <c r="J130" s="8"/>
      <c r="K130" s="8"/>
      <c r="L130" s="8"/>
      <c r="M130" s="8"/>
      <c r="N130" s="65">
        <f t="shared" si="19"/>
        <v>4</v>
      </c>
      <c r="O130" s="65">
        <f t="shared" si="20"/>
        <v>13</v>
      </c>
      <c r="P130" s="65">
        <f t="shared" si="18"/>
        <v>17</v>
      </c>
    </row>
    <row r="131" spans="1:16" ht="27.75">
      <c r="A131" s="121"/>
      <c r="B131" s="15" t="s">
        <v>132</v>
      </c>
      <c r="C131" s="9" t="s">
        <v>21</v>
      </c>
      <c r="D131" s="9">
        <f>D129+D130</f>
        <v>4</v>
      </c>
      <c r="E131" s="70">
        <f aca="true" t="shared" si="22" ref="E131:M131">E129+E130</f>
        <v>13</v>
      </c>
      <c r="F131" s="70">
        <f t="shared" si="22"/>
        <v>0</v>
      </c>
      <c r="G131" s="70">
        <f t="shared" si="22"/>
        <v>0</v>
      </c>
      <c r="H131" s="70">
        <f t="shared" si="22"/>
        <v>0</v>
      </c>
      <c r="I131" s="70">
        <f t="shared" si="22"/>
        <v>0</v>
      </c>
      <c r="J131" s="70">
        <f t="shared" si="22"/>
        <v>0</v>
      </c>
      <c r="K131" s="70">
        <f t="shared" si="22"/>
        <v>0</v>
      </c>
      <c r="L131" s="70">
        <f t="shared" si="22"/>
        <v>0</v>
      </c>
      <c r="M131" s="70">
        <f t="shared" si="22"/>
        <v>0</v>
      </c>
      <c r="N131" s="65">
        <f t="shared" si="19"/>
        <v>4</v>
      </c>
      <c r="O131" s="65">
        <f t="shared" si="20"/>
        <v>13</v>
      </c>
      <c r="P131" s="65">
        <f t="shared" si="18"/>
        <v>17</v>
      </c>
    </row>
    <row r="132" spans="1:16" ht="27.75">
      <c r="A132" s="122" t="s">
        <v>74</v>
      </c>
      <c r="B132" s="122"/>
      <c r="C132" s="10" t="s">
        <v>11</v>
      </c>
      <c r="D132" s="37">
        <v>24</v>
      </c>
      <c r="E132" s="37">
        <v>22</v>
      </c>
      <c r="F132" s="37"/>
      <c r="G132" s="37">
        <v>1</v>
      </c>
      <c r="H132" s="10"/>
      <c r="I132" s="10"/>
      <c r="J132" s="10"/>
      <c r="K132" s="10"/>
      <c r="L132" s="10"/>
      <c r="M132" s="10"/>
      <c r="N132" s="65">
        <f t="shared" si="19"/>
        <v>24</v>
      </c>
      <c r="O132" s="65">
        <f t="shared" si="20"/>
        <v>23</v>
      </c>
      <c r="P132" s="65">
        <f t="shared" si="18"/>
        <v>47</v>
      </c>
    </row>
    <row r="133" spans="1:16" ht="26.25" customHeight="1">
      <c r="A133" s="122" t="s">
        <v>75</v>
      </c>
      <c r="B133" s="122"/>
      <c r="C133" s="10" t="s">
        <v>11</v>
      </c>
      <c r="D133" s="37">
        <v>9</v>
      </c>
      <c r="E133" s="37">
        <v>1</v>
      </c>
      <c r="F133" s="37"/>
      <c r="G133" s="37"/>
      <c r="H133" s="10"/>
      <c r="I133" s="10"/>
      <c r="J133" s="10"/>
      <c r="K133" s="10"/>
      <c r="L133" s="10"/>
      <c r="M133" s="10"/>
      <c r="N133" s="65">
        <f t="shared" si="19"/>
        <v>9</v>
      </c>
      <c r="O133" s="65">
        <f t="shared" si="20"/>
        <v>1</v>
      </c>
      <c r="P133" s="65">
        <f t="shared" si="18"/>
        <v>10</v>
      </c>
    </row>
    <row r="134" spans="1:16" ht="26.25" customHeight="1">
      <c r="A134" s="122" t="s">
        <v>76</v>
      </c>
      <c r="B134" s="122"/>
      <c r="C134" s="10" t="s">
        <v>11</v>
      </c>
      <c r="D134" s="37">
        <v>4</v>
      </c>
      <c r="E134" s="37">
        <v>1</v>
      </c>
      <c r="F134" s="37">
        <v>2</v>
      </c>
      <c r="G134" s="37">
        <v>1</v>
      </c>
      <c r="H134" s="10"/>
      <c r="I134" s="10"/>
      <c r="J134" s="10"/>
      <c r="K134" s="10"/>
      <c r="L134" s="10"/>
      <c r="M134" s="10"/>
      <c r="N134" s="65">
        <f t="shared" si="19"/>
        <v>6</v>
      </c>
      <c r="O134" s="65">
        <f t="shared" si="20"/>
        <v>2</v>
      </c>
      <c r="P134" s="65">
        <f t="shared" si="18"/>
        <v>8</v>
      </c>
    </row>
    <row r="135" spans="1:16" ht="27" customHeight="1">
      <c r="A135" s="125" t="s">
        <v>76</v>
      </c>
      <c r="B135" s="125"/>
      <c r="C135" s="8" t="s">
        <v>21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65">
        <f t="shared" si="19"/>
        <v>0</v>
      </c>
      <c r="O135" s="65">
        <f t="shared" si="20"/>
        <v>0</v>
      </c>
      <c r="P135" s="65">
        <f t="shared" si="18"/>
        <v>0</v>
      </c>
    </row>
    <row r="136" spans="1:16" ht="27.75">
      <c r="A136" s="126" t="s">
        <v>0</v>
      </c>
      <c r="B136" s="126"/>
      <c r="C136" s="9" t="s">
        <v>11</v>
      </c>
      <c r="D136" s="9">
        <f>D134+D133+D132+D125+D119+D118+D106+D90+D88+D87+D86+D78+D77+D76+D75+D74</f>
        <v>613</v>
      </c>
      <c r="E136" s="70">
        <f aca="true" t="shared" si="23" ref="E136:M136">E134+E133+E132+E125+E119+E118+E106+E90+E88+E87+E86+E78+E77+E76+E75+E74</f>
        <v>535</v>
      </c>
      <c r="F136" s="70">
        <f t="shared" si="23"/>
        <v>37</v>
      </c>
      <c r="G136" s="70">
        <f t="shared" si="23"/>
        <v>52</v>
      </c>
      <c r="H136" s="70">
        <f t="shared" si="23"/>
        <v>0</v>
      </c>
      <c r="I136" s="70">
        <f t="shared" si="23"/>
        <v>0</v>
      </c>
      <c r="J136" s="70">
        <f t="shared" si="23"/>
        <v>0</v>
      </c>
      <c r="K136" s="70">
        <f t="shared" si="23"/>
        <v>0</v>
      </c>
      <c r="L136" s="70">
        <f t="shared" si="23"/>
        <v>0</v>
      </c>
      <c r="M136" s="70">
        <f t="shared" si="23"/>
        <v>0</v>
      </c>
      <c r="N136" s="65">
        <f t="shared" si="19"/>
        <v>650</v>
      </c>
      <c r="O136" s="65">
        <f t="shared" si="20"/>
        <v>587</v>
      </c>
      <c r="P136" s="65">
        <f t="shared" si="18"/>
        <v>1237</v>
      </c>
    </row>
    <row r="137" spans="1:16" ht="27.75">
      <c r="A137" s="126"/>
      <c r="B137" s="126"/>
      <c r="C137" s="9" t="s">
        <v>22</v>
      </c>
      <c r="D137" s="9">
        <f aca="true" t="shared" si="24" ref="D137:M137">D128+D107+D91</f>
        <v>24</v>
      </c>
      <c r="E137" s="70">
        <f t="shared" si="24"/>
        <v>53</v>
      </c>
      <c r="F137" s="70">
        <f t="shared" si="24"/>
        <v>1</v>
      </c>
      <c r="G137" s="70">
        <f t="shared" si="24"/>
        <v>3</v>
      </c>
      <c r="H137" s="70">
        <f t="shared" si="24"/>
        <v>0</v>
      </c>
      <c r="I137" s="70">
        <f t="shared" si="24"/>
        <v>0</v>
      </c>
      <c r="J137" s="70">
        <f t="shared" si="24"/>
        <v>0</v>
      </c>
      <c r="K137" s="70">
        <f t="shared" si="24"/>
        <v>0</v>
      </c>
      <c r="L137" s="70">
        <f t="shared" si="24"/>
        <v>0</v>
      </c>
      <c r="M137" s="70">
        <f t="shared" si="24"/>
        <v>0</v>
      </c>
      <c r="N137" s="65">
        <f t="shared" si="19"/>
        <v>25</v>
      </c>
      <c r="O137" s="65">
        <f t="shared" si="20"/>
        <v>56</v>
      </c>
      <c r="P137" s="65">
        <f t="shared" si="18"/>
        <v>81</v>
      </c>
    </row>
    <row r="138" spans="1:16" ht="27.75">
      <c r="A138" s="126"/>
      <c r="B138" s="126"/>
      <c r="C138" s="9" t="s">
        <v>21</v>
      </c>
      <c r="D138" s="9">
        <f aca="true" t="shared" si="25" ref="D138:M138">D135+D131+D111+D89</f>
        <v>20</v>
      </c>
      <c r="E138" s="70">
        <f t="shared" si="25"/>
        <v>24</v>
      </c>
      <c r="F138" s="70">
        <f t="shared" si="25"/>
        <v>1</v>
      </c>
      <c r="G138" s="70">
        <f t="shared" si="25"/>
        <v>0</v>
      </c>
      <c r="H138" s="70">
        <f t="shared" si="25"/>
        <v>0</v>
      </c>
      <c r="I138" s="70">
        <f t="shared" si="25"/>
        <v>0</v>
      </c>
      <c r="J138" s="70">
        <f t="shared" si="25"/>
        <v>0</v>
      </c>
      <c r="K138" s="70">
        <f t="shared" si="25"/>
        <v>0</v>
      </c>
      <c r="L138" s="70">
        <f t="shared" si="25"/>
        <v>0</v>
      </c>
      <c r="M138" s="70">
        <f t="shared" si="25"/>
        <v>0</v>
      </c>
      <c r="N138" s="65">
        <f t="shared" si="19"/>
        <v>21</v>
      </c>
      <c r="O138" s="65">
        <f t="shared" si="20"/>
        <v>24</v>
      </c>
      <c r="P138" s="65">
        <f t="shared" si="18"/>
        <v>45</v>
      </c>
    </row>
    <row r="139" spans="1:16" ht="27.75">
      <c r="A139" s="127" t="s">
        <v>133</v>
      </c>
      <c r="B139" s="127"/>
      <c r="C139" s="127"/>
      <c r="D139" s="16">
        <f aca="true" t="shared" si="26" ref="D139:M139">D138+D137+D136</f>
        <v>657</v>
      </c>
      <c r="E139" s="65">
        <f t="shared" si="26"/>
        <v>612</v>
      </c>
      <c r="F139" s="65">
        <f t="shared" si="26"/>
        <v>39</v>
      </c>
      <c r="G139" s="65">
        <f t="shared" si="26"/>
        <v>55</v>
      </c>
      <c r="H139" s="65">
        <f t="shared" si="26"/>
        <v>0</v>
      </c>
      <c r="I139" s="65">
        <f t="shared" si="26"/>
        <v>0</v>
      </c>
      <c r="J139" s="65">
        <f t="shared" si="26"/>
        <v>0</v>
      </c>
      <c r="K139" s="65">
        <f t="shared" si="26"/>
        <v>0</v>
      </c>
      <c r="L139" s="65">
        <f t="shared" si="26"/>
        <v>0</v>
      </c>
      <c r="M139" s="65">
        <f t="shared" si="26"/>
        <v>0</v>
      </c>
      <c r="N139" s="65">
        <f t="shared" si="19"/>
        <v>696</v>
      </c>
      <c r="O139" s="65">
        <f t="shared" si="20"/>
        <v>667</v>
      </c>
      <c r="P139" s="65">
        <f>SUM(N139:O139)</f>
        <v>1363</v>
      </c>
    </row>
  </sheetData>
  <sheetProtection/>
  <mergeCells count="70">
    <mergeCell ref="N72:P72"/>
    <mergeCell ref="A71:P71"/>
    <mergeCell ref="A72:B73"/>
    <mergeCell ref="D72:E72"/>
    <mergeCell ref="F72:G72"/>
    <mergeCell ref="H72:I72"/>
    <mergeCell ref="J72:K72"/>
    <mergeCell ref="L72:M72"/>
    <mergeCell ref="C72:C73"/>
    <mergeCell ref="A1:P1"/>
    <mergeCell ref="D2:E2"/>
    <mergeCell ref="F2:G2"/>
    <mergeCell ref="H2:I2"/>
    <mergeCell ref="J2:K2"/>
    <mergeCell ref="L2:M2"/>
    <mergeCell ref="N2:P2"/>
    <mergeCell ref="A2:B3"/>
    <mergeCell ref="C2:C3"/>
    <mergeCell ref="A87:B87"/>
    <mergeCell ref="A88:B88"/>
    <mergeCell ref="A136:B138"/>
    <mergeCell ref="A139:C139"/>
    <mergeCell ref="A107:B107"/>
    <mergeCell ref="A108:A111"/>
    <mergeCell ref="A119:B119"/>
    <mergeCell ref="A120:A125"/>
    <mergeCell ref="A126:A128"/>
    <mergeCell ref="A129:A131"/>
    <mergeCell ref="A132:B132"/>
    <mergeCell ref="A135:B135"/>
    <mergeCell ref="A74:B74"/>
    <mergeCell ref="A133:B133"/>
    <mergeCell ref="A134:B134"/>
    <mergeCell ref="A67:B69"/>
    <mergeCell ref="A70:C70"/>
    <mergeCell ref="A75:B75"/>
    <mergeCell ref="A92:A106"/>
    <mergeCell ref="A112:A118"/>
    <mergeCell ref="A89:B89"/>
    <mergeCell ref="A76:B76"/>
    <mergeCell ref="A77:B77"/>
    <mergeCell ref="A78:B78"/>
    <mergeCell ref="A90:B90"/>
    <mergeCell ref="A91:B91"/>
    <mergeCell ref="A79:A82"/>
    <mergeCell ref="A83:A86"/>
    <mergeCell ref="A37:B37"/>
    <mergeCell ref="A42:A49"/>
    <mergeCell ref="A38:A41"/>
    <mergeCell ref="A66:B66"/>
    <mergeCell ref="A65:B65"/>
    <mergeCell ref="A50:B50"/>
    <mergeCell ref="A51:A56"/>
    <mergeCell ref="A63:B63"/>
    <mergeCell ref="A64:B64"/>
    <mergeCell ref="A57:A59"/>
    <mergeCell ref="A60:A62"/>
    <mergeCell ref="A22:A36"/>
    <mergeCell ref="A6:B6"/>
    <mergeCell ref="A5:B5"/>
    <mergeCell ref="A4:B4"/>
    <mergeCell ref="A18:B18"/>
    <mergeCell ref="A17:B17"/>
    <mergeCell ref="A9:A12"/>
    <mergeCell ref="A13:A16"/>
    <mergeCell ref="A8:B8"/>
    <mergeCell ref="A7:B7"/>
    <mergeCell ref="A19:B19"/>
    <mergeCell ref="A21:B21"/>
    <mergeCell ref="A20:B20"/>
  </mergeCells>
  <printOptions horizontalCentered="1" verticalCentered="1"/>
  <pageMargins left="0" right="0" top="0.5905511811023623" bottom="0" header="0" footer="0"/>
  <pageSetup horizontalDpi="600" verticalDpi="600" orientation="landscape" paperSize="9" scale="88" r:id="rId1"/>
  <rowBreaks count="7" manualBreakCount="7">
    <brk id="21" max="15" man="1"/>
    <brk id="41" max="15" man="1"/>
    <brk id="62" max="15" man="1"/>
    <brk id="70" max="15" man="1"/>
    <brk id="91" max="15" man="1"/>
    <brk id="111" max="15" man="1"/>
    <brk id="13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8"/>
  <sheetViews>
    <sheetView rightToLeft="1" zoomScale="70" zoomScaleNormal="70" zoomScaleSheetLayoutView="55" zoomScalePageLayoutView="0" workbookViewId="0" topLeftCell="A58">
      <selection activeCell="AH70" sqref="AH70"/>
    </sheetView>
  </sheetViews>
  <sheetFormatPr defaultColWidth="9.140625" defaultRowHeight="15"/>
  <cols>
    <col min="1" max="1" width="4.8515625" style="32" customWidth="1"/>
    <col min="2" max="2" width="13.140625" style="32" customWidth="1"/>
    <col min="3" max="3" width="6.421875" style="32" bestFit="1" customWidth="1"/>
    <col min="4" max="30" width="4.57421875" style="32" customWidth="1"/>
    <col min="31" max="31" width="4.421875" style="32" bestFit="1" customWidth="1"/>
    <col min="32" max="33" width="5.421875" style="32" bestFit="1" customWidth="1"/>
    <col min="34" max="34" width="6.421875" style="32" bestFit="1" customWidth="1"/>
    <col min="35" max="37" width="4.57421875" style="32" customWidth="1"/>
    <col min="38" max="16384" width="9.00390625" style="32" customWidth="1"/>
  </cols>
  <sheetData>
    <row r="1" spans="1:34" ht="43.5" customHeight="1">
      <c r="A1" s="140" t="s">
        <v>202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ht="34.5" customHeight="1">
      <c r="A2" s="136" t="s">
        <v>10</v>
      </c>
      <c r="B2" s="136"/>
      <c r="C2" s="136" t="s">
        <v>125</v>
      </c>
      <c r="D2" s="136" t="s">
        <v>11</v>
      </c>
      <c r="E2" s="136"/>
      <c r="F2" s="137" t="s">
        <v>199</v>
      </c>
      <c r="G2" s="138"/>
      <c r="H2" s="136" t="s">
        <v>12</v>
      </c>
      <c r="I2" s="136"/>
      <c r="J2" s="136" t="s">
        <v>13</v>
      </c>
      <c r="K2" s="136"/>
      <c r="L2" s="136" t="s">
        <v>14</v>
      </c>
      <c r="M2" s="136"/>
      <c r="N2" s="136" t="s">
        <v>15</v>
      </c>
      <c r="O2" s="136"/>
      <c r="P2" s="136" t="s">
        <v>16</v>
      </c>
      <c r="Q2" s="136"/>
      <c r="R2" s="136" t="s">
        <v>17</v>
      </c>
      <c r="S2" s="136"/>
      <c r="T2" s="136" t="s">
        <v>18</v>
      </c>
      <c r="U2" s="136"/>
      <c r="V2" s="136" t="s">
        <v>19</v>
      </c>
      <c r="W2" s="136"/>
      <c r="X2" s="136" t="s">
        <v>20</v>
      </c>
      <c r="Y2" s="136"/>
      <c r="Z2" s="136" t="s">
        <v>21</v>
      </c>
      <c r="AA2" s="136"/>
      <c r="AB2" s="136" t="s">
        <v>22</v>
      </c>
      <c r="AC2" s="136"/>
      <c r="AD2" s="136" t="s">
        <v>23</v>
      </c>
      <c r="AE2" s="136"/>
      <c r="AF2" s="136" t="s">
        <v>0</v>
      </c>
      <c r="AG2" s="136"/>
      <c r="AH2" s="136"/>
    </row>
    <row r="3" spans="1:34" ht="40.5" customHeight="1">
      <c r="A3" s="136"/>
      <c r="B3" s="136"/>
      <c r="C3" s="136"/>
      <c r="D3" s="23" t="s">
        <v>1</v>
      </c>
      <c r="E3" s="23" t="s">
        <v>2</v>
      </c>
      <c r="F3" s="52" t="s">
        <v>1</v>
      </c>
      <c r="G3" s="52" t="s">
        <v>2</v>
      </c>
      <c r="H3" s="23" t="s">
        <v>1</v>
      </c>
      <c r="I3" s="23" t="s">
        <v>2</v>
      </c>
      <c r="J3" s="23" t="s">
        <v>1</v>
      </c>
      <c r="K3" s="23" t="s">
        <v>2</v>
      </c>
      <c r="L3" s="23" t="s">
        <v>1</v>
      </c>
      <c r="M3" s="23" t="s">
        <v>2</v>
      </c>
      <c r="N3" s="23" t="s">
        <v>1</v>
      </c>
      <c r="O3" s="23" t="s">
        <v>2</v>
      </c>
      <c r="P3" s="23" t="s">
        <v>1</v>
      </c>
      <c r="Q3" s="23" t="s">
        <v>2</v>
      </c>
      <c r="R3" s="23" t="s">
        <v>1</v>
      </c>
      <c r="S3" s="23" t="s">
        <v>2</v>
      </c>
      <c r="T3" s="23" t="s">
        <v>1</v>
      </c>
      <c r="U3" s="23" t="s">
        <v>2</v>
      </c>
      <c r="V3" s="23" t="s">
        <v>1</v>
      </c>
      <c r="W3" s="23" t="s">
        <v>2</v>
      </c>
      <c r="X3" s="23" t="s">
        <v>1</v>
      </c>
      <c r="Y3" s="23" t="s">
        <v>2</v>
      </c>
      <c r="Z3" s="23" t="s">
        <v>1</v>
      </c>
      <c r="AA3" s="23" t="s">
        <v>2</v>
      </c>
      <c r="AB3" s="23" t="s">
        <v>1</v>
      </c>
      <c r="AC3" s="23" t="s">
        <v>2</v>
      </c>
      <c r="AD3" s="23" t="s">
        <v>1</v>
      </c>
      <c r="AE3" s="23" t="s">
        <v>2</v>
      </c>
      <c r="AF3" s="23" t="s">
        <v>1</v>
      </c>
      <c r="AG3" s="23" t="s">
        <v>2</v>
      </c>
      <c r="AH3" s="23" t="s">
        <v>80</v>
      </c>
    </row>
    <row r="4" spans="1:34" ht="34.5" customHeight="1">
      <c r="A4" s="135" t="s">
        <v>104</v>
      </c>
      <c r="B4" s="135"/>
      <c r="C4" s="24" t="s">
        <v>11</v>
      </c>
      <c r="D4" s="37">
        <v>61</v>
      </c>
      <c r="E4" s="37">
        <v>39</v>
      </c>
      <c r="F4" s="37">
        <v>60</v>
      </c>
      <c r="G4" s="37">
        <v>36</v>
      </c>
      <c r="H4" s="37"/>
      <c r="I4" s="37"/>
      <c r="J4" s="37">
        <v>40</v>
      </c>
      <c r="K4" s="37">
        <v>17</v>
      </c>
      <c r="L4" s="37">
        <v>21</v>
      </c>
      <c r="M4" s="37">
        <v>11</v>
      </c>
      <c r="N4" s="37">
        <v>14</v>
      </c>
      <c r="O4" s="37">
        <v>5</v>
      </c>
      <c r="P4" s="37">
        <v>30</v>
      </c>
      <c r="Q4" s="37">
        <v>12</v>
      </c>
      <c r="R4" s="37">
        <v>15</v>
      </c>
      <c r="S4" s="37">
        <v>12</v>
      </c>
      <c r="T4" s="37">
        <v>7</v>
      </c>
      <c r="U4" s="37"/>
      <c r="V4" s="37">
        <v>14</v>
      </c>
      <c r="W4" s="37">
        <v>4</v>
      </c>
      <c r="X4" s="37">
        <v>6</v>
      </c>
      <c r="Y4" s="37"/>
      <c r="Z4" s="37">
        <v>19</v>
      </c>
      <c r="AA4" s="37">
        <v>12</v>
      </c>
      <c r="AB4" s="37">
        <v>40</v>
      </c>
      <c r="AC4" s="37">
        <v>19</v>
      </c>
      <c r="AD4" s="37">
        <v>31</v>
      </c>
      <c r="AE4" s="37">
        <v>8</v>
      </c>
      <c r="AF4" s="26">
        <f>D4+F4+H4+J4+L4+N4+P4+R4+T4+V4+X4+Z4+AB4+AD4</f>
        <v>358</v>
      </c>
      <c r="AG4" s="50">
        <f>E4+G4+I4+K4+M4+O4+Q4+S4+U4+W4+Y4+AA4+AC4+AE4</f>
        <v>175</v>
      </c>
      <c r="AH4" s="26">
        <f>AF4+AG4</f>
        <v>533</v>
      </c>
    </row>
    <row r="5" spans="1:34" ht="34.5" customHeight="1">
      <c r="A5" s="133" t="s">
        <v>31</v>
      </c>
      <c r="B5" s="133"/>
      <c r="C5" s="24" t="s">
        <v>11</v>
      </c>
      <c r="D5" s="37">
        <v>20</v>
      </c>
      <c r="E5" s="37">
        <v>18</v>
      </c>
      <c r="F5" s="37">
        <v>20</v>
      </c>
      <c r="G5" s="37">
        <v>19</v>
      </c>
      <c r="H5" s="37"/>
      <c r="I5" s="37">
        <v>1</v>
      </c>
      <c r="J5" s="37">
        <v>4</v>
      </c>
      <c r="K5" s="37">
        <v>2</v>
      </c>
      <c r="L5" s="37">
        <v>7</v>
      </c>
      <c r="M5" s="37">
        <v>1</v>
      </c>
      <c r="N5" s="37">
        <v>7</v>
      </c>
      <c r="O5" s="37"/>
      <c r="P5" s="37">
        <v>4</v>
      </c>
      <c r="Q5" s="37">
        <v>1</v>
      </c>
      <c r="R5" s="37">
        <v>2</v>
      </c>
      <c r="S5" s="37"/>
      <c r="T5" s="37">
        <v>1</v>
      </c>
      <c r="U5" s="37"/>
      <c r="V5" s="37">
        <v>3</v>
      </c>
      <c r="W5" s="37">
        <v>1</v>
      </c>
      <c r="X5" s="37"/>
      <c r="Y5" s="37">
        <v>2</v>
      </c>
      <c r="Z5" s="37">
        <v>8</v>
      </c>
      <c r="AA5" s="37">
        <v>7</v>
      </c>
      <c r="AB5" s="37">
        <v>11</v>
      </c>
      <c r="AC5" s="37">
        <v>5</v>
      </c>
      <c r="AD5" s="37">
        <v>18</v>
      </c>
      <c r="AE5" s="37">
        <v>4</v>
      </c>
      <c r="AF5" s="50">
        <f aca="true" t="shared" si="0" ref="AF5:AF67">D5+F5+H5+J5+L5+N5+P5+R5+T5+V5+X5+Z5+AB5+AD5</f>
        <v>105</v>
      </c>
      <c r="AG5" s="50">
        <f aca="true" t="shared" si="1" ref="AG5:AG67">E5+G5+I5+K5+M5+O5+Q5+S5+U5+W5+Y5+AA5+AC5+AE5</f>
        <v>61</v>
      </c>
      <c r="AH5" s="50">
        <f aca="true" t="shared" si="2" ref="AH5:AH67">AF5+AG5</f>
        <v>166</v>
      </c>
    </row>
    <row r="6" spans="1:34" ht="34.5" customHeight="1">
      <c r="A6" s="133" t="s">
        <v>32</v>
      </c>
      <c r="B6" s="133"/>
      <c r="C6" s="24" t="s">
        <v>11</v>
      </c>
      <c r="D6" s="37">
        <v>12</v>
      </c>
      <c r="E6" s="37">
        <v>48</v>
      </c>
      <c r="F6" s="37">
        <v>13</v>
      </c>
      <c r="G6" s="37">
        <v>46</v>
      </c>
      <c r="H6" s="37"/>
      <c r="I6" s="37"/>
      <c r="J6" s="37">
        <v>6</v>
      </c>
      <c r="K6" s="37">
        <v>6</v>
      </c>
      <c r="L6" s="37"/>
      <c r="M6" s="37">
        <v>12</v>
      </c>
      <c r="N6" s="37">
        <v>2</v>
      </c>
      <c r="O6" s="37">
        <v>5</v>
      </c>
      <c r="P6" s="37"/>
      <c r="Q6" s="37">
        <v>12</v>
      </c>
      <c r="R6" s="37">
        <v>2</v>
      </c>
      <c r="S6" s="37">
        <v>9</v>
      </c>
      <c r="T6" s="37">
        <v>1</v>
      </c>
      <c r="U6" s="37">
        <v>3</v>
      </c>
      <c r="V6" s="37">
        <v>3</v>
      </c>
      <c r="W6" s="37">
        <v>4</v>
      </c>
      <c r="X6" s="37"/>
      <c r="Y6" s="37">
        <v>1</v>
      </c>
      <c r="Z6" s="37">
        <v>2</v>
      </c>
      <c r="AA6" s="37">
        <v>15</v>
      </c>
      <c r="AB6" s="37">
        <v>6</v>
      </c>
      <c r="AC6" s="37">
        <v>20</v>
      </c>
      <c r="AD6" s="37">
        <v>5</v>
      </c>
      <c r="AE6" s="37">
        <v>7</v>
      </c>
      <c r="AF6" s="50">
        <f t="shared" si="0"/>
        <v>52</v>
      </c>
      <c r="AG6" s="50">
        <f t="shared" si="1"/>
        <v>188</v>
      </c>
      <c r="AH6" s="50">
        <f t="shared" si="2"/>
        <v>240</v>
      </c>
    </row>
    <row r="7" spans="1:34" ht="34.5" customHeight="1">
      <c r="A7" s="133" t="s">
        <v>33</v>
      </c>
      <c r="B7" s="133"/>
      <c r="C7" s="24" t="s">
        <v>11</v>
      </c>
      <c r="D7" s="37">
        <v>21</v>
      </c>
      <c r="E7" s="37">
        <v>20</v>
      </c>
      <c r="F7" s="37">
        <v>40</v>
      </c>
      <c r="G7" s="37">
        <v>20</v>
      </c>
      <c r="H7" s="37">
        <v>1</v>
      </c>
      <c r="I7" s="37">
        <v>1</v>
      </c>
      <c r="J7" s="37">
        <v>5</v>
      </c>
      <c r="K7" s="37">
        <v>1</v>
      </c>
      <c r="L7" s="37">
        <v>6</v>
      </c>
      <c r="M7" s="37">
        <v>4</v>
      </c>
      <c r="N7" s="37">
        <v>8</v>
      </c>
      <c r="O7" s="37">
        <v>4</v>
      </c>
      <c r="P7" s="37">
        <v>8</v>
      </c>
      <c r="Q7" s="37">
        <v>3</v>
      </c>
      <c r="R7" s="37">
        <v>5</v>
      </c>
      <c r="S7" s="37"/>
      <c r="T7" s="37"/>
      <c r="U7" s="37">
        <v>2</v>
      </c>
      <c r="V7" s="37">
        <v>3</v>
      </c>
      <c r="W7" s="37"/>
      <c r="X7" s="37"/>
      <c r="Y7" s="37"/>
      <c r="Z7" s="37">
        <v>20</v>
      </c>
      <c r="AA7" s="37">
        <v>12</v>
      </c>
      <c r="AB7" s="37">
        <v>19</v>
      </c>
      <c r="AC7" s="37">
        <v>14</v>
      </c>
      <c r="AD7" s="37">
        <v>6</v>
      </c>
      <c r="AE7" s="37">
        <v>3</v>
      </c>
      <c r="AF7" s="50">
        <f t="shared" si="0"/>
        <v>142</v>
      </c>
      <c r="AG7" s="50">
        <f t="shared" si="1"/>
        <v>84</v>
      </c>
      <c r="AH7" s="50">
        <f t="shared" si="2"/>
        <v>226</v>
      </c>
    </row>
    <row r="8" spans="1:34" ht="34.5" customHeight="1">
      <c r="A8" s="133" t="s">
        <v>34</v>
      </c>
      <c r="B8" s="133"/>
      <c r="C8" s="24" t="s">
        <v>11</v>
      </c>
      <c r="D8" s="37">
        <v>27</v>
      </c>
      <c r="E8" s="37">
        <v>34</v>
      </c>
      <c r="F8" s="37">
        <v>19</v>
      </c>
      <c r="G8" s="37">
        <v>21</v>
      </c>
      <c r="H8" s="37">
        <v>1</v>
      </c>
      <c r="I8" s="37"/>
      <c r="J8" s="37">
        <v>3</v>
      </c>
      <c r="K8" s="37">
        <v>2</v>
      </c>
      <c r="L8" s="37">
        <v>3</v>
      </c>
      <c r="M8" s="37">
        <v>3</v>
      </c>
      <c r="N8" s="37">
        <v>1</v>
      </c>
      <c r="O8" s="37">
        <v>3</v>
      </c>
      <c r="P8" s="37">
        <v>5</v>
      </c>
      <c r="Q8" s="37">
        <v>3</v>
      </c>
      <c r="R8" s="37">
        <v>3</v>
      </c>
      <c r="S8" s="37">
        <v>2</v>
      </c>
      <c r="T8" s="37">
        <v>1</v>
      </c>
      <c r="U8" s="37"/>
      <c r="V8" s="37">
        <v>2</v>
      </c>
      <c r="W8" s="37">
        <v>1</v>
      </c>
      <c r="X8" s="37"/>
      <c r="Y8" s="37"/>
      <c r="Z8" s="37">
        <v>10</v>
      </c>
      <c r="AA8" s="37">
        <v>10</v>
      </c>
      <c r="AB8" s="37">
        <v>4</v>
      </c>
      <c r="AC8" s="37">
        <v>1</v>
      </c>
      <c r="AD8" s="37">
        <v>1</v>
      </c>
      <c r="AE8" s="37">
        <v>1</v>
      </c>
      <c r="AF8" s="50">
        <f t="shared" si="0"/>
        <v>80</v>
      </c>
      <c r="AG8" s="50">
        <f t="shared" si="1"/>
        <v>81</v>
      </c>
      <c r="AH8" s="50">
        <f t="shared" si="2"/>
        <v>161</v>
      </c>
    </row>
    <row r="9" spans="1:34" ht="39.75" customHeight="1">
      <c r="A9" s="134" t="s">
        <v>103</v>
      </c>
      <c r="B9" s="5" t="s">
        <v>113</v>
      </c>
      <c r="C9" s="24" t="s">
        <v>11</v>
      </c>
      <c r="D9" s="37">
        <v>33</v>
      </c>
      <c r="E9" s="37">
        <v>6</v>
      </c>
      <c r="F9" s="37">
        <v>29</v>
      </c>
      <c r="G9" s="37">
        <v>7</v>
      </c>
      <c r="H9" s="37">
        <v>1</v>
      </c>
      <c r="I9" s="37"/>
      <c r="J9" s="37">
        <v>6</v>
      </c>
      <c r="K9" s="37">
        <v>1</v>
      </c>
      <c r="L9" s="37">
        <v>5</v>
      </c>
      <c r="M9" s="37">
        <v>1</v>
      </c>
      <c r="N9" s="37">
        <v>4</v>
      </c>
      <c r="O9" s="37"/>
      <c r="P9" s="37">
        <v>5</v>
      </c>
      <c r="Q9" s="37">
        <v>1</v>
      </c>
      <c r="R9" s="37">
        <v>11</v>
      </c>
      <c r="S9" s="37"/>
      <c r="T9" s="37">
        <v>5</v>
      </c>
      <c r="U9" s="37"/>
      <c r="V9" s="37">
        <v>6</v>
      </c>
      <c r="W9" s="37"/>
      <c r="X9" s="37"/>
      <c r="Y9" s="37"/>
      <c r="Z9" s="37">
        <v>19</v>
      </c>
      <c r="AA9" s="37">
        <v>1</v>
      </c>
      <c r="AB9" s="37">
        <v>15</v>
      </c>
      <c r="AC9" s="37">
        <v>1</v>
      </c>
      <c r="AD9" s="37">
        <v>11</v>
      </c>
      <c r="AE9" s="37"/>
      <c r="AF9" s="50">
        <f t="shared" si="0"/>
        <v>150</v>
      </c>
      <c r="AG9" s="50">
        <f t="shared" si="1"/>
        <v>18</v>
      </c>
      <c r="AH9" s="50">
        <f t="shared" si="2"/>
        <v>168</v>
      </c>
    </row>
    <row r="10" spans="1:34" ht="39.75" customHeight="1">
      <c r="A10" s="134"/>
      <c r="B10" s="5" t="s">
        <v>114</v>
      </c>
      <c r="C10" s="24" t="s">
        <v>11</v>
      </c>
      <c r="D10" s="37">
        <v>19</v>
      </c>
      <c r="E10" s="37">
        <v>5</v>
      </c>
      <c r="F10" s="37">
        <v>19</v>
      </c>
      <c r="G10" s="37">
        <v>4</v>
      </c>
      <c r="H10" s="37"/>
      <c r="I10" s="37"/>
      <c r="J10" s="37">
        <v>3</v>
      </c>
      <c r="K10" s="37"/>
      <c r="L10" s="37">
        <v>7</v>
      </c>
      <c r="M10" s="37">
        <v>1</v>
      </c>
      <c r="N10" s="37">
        <v>1</v>
      </c>
      <c r="O10" s="37"/>
      <c r="P10" s="37">
        <v>6</v>
      </c>
      <c r="Q10" s="37">
        <v>1</v>
      </c>
      <c r="R10" s="37">
        <v>9</v>
      </c>
      <c r="S10" s="37">
        <v>1</v>
      </c>
      <c r="T10" s="37"/>
      <c r="U10" s="37"/>
      <c r="V10" s="37">
        <v>5</v>
      </c>
      <c r="W10" s="37"/>
      <c r="X10" s="37"/>
      <c r="Y10" s="37"/>
      <c r="Z10" s="37">
        <v>7</v>
      </c>
      <c r="AA10" s="37"/>
      <c r="AB10" s="37">
        <v>7</v>
      </c>
      <c r="AC10" s="37">
        <v>1</v>
      </c>
      <c r="AD10" s="37">
        <v>3</v>
      </c>
      <c r="AE10" s="37"/>
      <c r="AF10" s="50">
        <f t="shared" si="0"/>
        <v>86</v>
      </c>
      <c r="AG10" s="50">
        <f t="shared" si="1"/>
        <v>13</v>
      </c>
      <c r="AH10" s="50">
        <f t="shared" si="2"/>
        <v>99</v>
      </c>
    </row>
    <row r="11" spans="1:34" ht="39.75" customHeight="1">
      <c r="A11" s="134"/>
      <c r="B11" s="5" t="s">
        <v>115</v>
      </c>
      <c r="C11" s="24" t="s">
        <v>11</v>
      </c>
      <c r="D11" s="37">
        <v>24</v>
      </c>
      <c r="E11" s="37">
        <v>8</v>
      </c>
      <c r="F11" s="37">
        <v>23</v>
      </c>
      <c r="G11" s="37">
        <v>5</v>
      </c>
      <c r="H11" s="37">
        <v>1</v>
      </c>
      <c r="I11" s="37"/>
      <c r="J11" s="37">
        <v>2</v>
      </c>
      <c r="K11" s="37">
        <v>2</v>
      </c>
      <c r="L11" s="37">
        <v>4</v>
      </c>
      <c r="M11" s="37"/>
      <c r="N11" s="37">
        <v>4</v>
      </c>
      <c r="O11" s="37">
        <v>1</v>
      </c>
      <c r="P11" s="37">
        <v>6</v>
      </c>
      <c r="Q11" s="37">
        <v>1</v>
      </c>
      <c r="R11" s="37">
        <v>3</v>
      </c>
      <c r="S11" s="37"/>
      <c r="T11" s="37">
        <v>2</v>
      </c>
      <c r="U11" s="37"/>
      <c r="V11" s="37">
        <v>2</v>
      </c>
      <c r="W11" s="37"/>
      <c r="X11" s="37"/>
      <c r="Y11" s="37"/>
      <c r="Z11" s="37">
        <v>6</v>
      </c>
      <c r="AA11" s="37">
        <v>2</v>
      </c>
      <c r="AB11" s="37">
        <v>25</v>
      </c>
      <c r="AC11" s="37">
        <v>1</v>
      </c>
      <c r="AD11" s="37">
        <v>6</v>
      </c>
      <c r="AE11" s="37"/>
      <c r="AF11" s="50">
        <f t="shared" si="0"/>
        <v>108</v>
      </c>
      <c r="AG11" s="50">
        <f t="shared" si="1"/>
        <v>20</v>
      </c>
      <c r="AH11" s="50">
        <f t="shared" si="2"/>
        <v>128</v>
      </c>
    </row>
    <row r="12" spans="1:34" ht="59.25" customHeight="1">
      <c r="A12" s="134"/>
      <c r="B12" s="5" t="s">
        <v>116</v>
      </c>
      <c r="C12" s="24" t="s">
        <v>11</v>
      </c>
      <c r="D12" s="37">
        <v>47</v>
      </c>
      <c r="E12" s="37">
        <v>17</v>
      </c>
      <c r="F12" s="37">
        <v>22</v>
      </c>
      <c r="G12" s="37">
        <v>7</v>
      </c>
      <c r="H12" s="37"/>
      <c r="I12" s="37"/>
      <c r="J12" s="37"/>
      <c r="K12" s="37">
        <v>1</v>
      </c>
      <c r="L12" s="37">
        <v>4</v>
      </c>
      <c r="M12" s="37">
        <v>2</v>
      </c>
      <c r="N12" s="37">
        <v>4</v>
      </c>
      <c r="O12" s="37">
        <v>1</v>
      </c>
      <c r="P12" s="37">
        <v>3</v>
      </c>
      <c r="Q12" s="37">
        <v>2</v>
      </c>
      <c r="R12" s="37">
        <v>1</v>
      </c>
      <c r="S12" s="37"/>
      <c r="T12" s="37">
        <v>1</v>
      </c>
      <c r="U12" s="37"/>
      <c r="V12" s="37"/>
      <c r="W12" s="37"/>
      <c r="X12" s="37"/>
      <c r="Y12" s="37"/>
      <c r="Z12" s="37">
        <v>8</v>
      </c>
      <c r="AA12" s="37">
        <v>5</v>
      </c>
      <c r="AB12" s="37">
        <v>14</v>
      </c>
      <c r="AC12" s="37">
        <v>2</v>
      </c>
      <c r="AD12" s="37">
        <v>5</v>
      </c>
      <c r="AE12" s="37">
        <v>3</v>
      </c>
      <c r="AF12" s="50">
        <f t="shared" si="0"/>
        <v>109</v>
      </c>
      <c r="AG12" s="50">
        <f t="shared" si="1"/>
        <v>40</v>
      </c>
      <c r="AH12" s="50">
        <f t="shared" si="2"/>
        <v>149</v>
      </c>
    </row>
    <row r="13" spans="1:34" ht="36" customHeight="1">
      <c r="A13" s="134"/>
      <c r="B13" s="5" t="s">
        <v>120</v>
      </c>
      <c r="C13" s="24" t="s">
        <v>11</v>
      </c>
      <c r="D13" s="37">
        <v>9</v>
      </c>
      <c r="E13" s="37">
        <v>11</v>
      </c>
      <c r="F13" s="37">
        <v>8</v>
      </c>
      <c r="G13" s="37">
        <v>11</v>
      </c>
      <c r="H13" s="37"/>
      <c r="I13" s="37"/>
      <c r="J13" s="37">
        <v>2</v>
      </c>
      <c r="K13" s="37"/>
      <c r="L13" s="37">
        <v>4</v>
      </c>
      <c r="M13" s="37">
        <v>4</v>
      </c>
      <c r="N13" s="37"/>
      <c r="O13" s="37"/>
      <c r="P13" s="37"/>
      <c r="Q13" s="37"/>
      <c r="R13" s="37"/>
      <c r="S13" s="37">
        <v>1</v>
      </c>
      <c r="T13" s="37">
        <v>1</v>
      </c>
      <c r="U13" s="37"/>
      <c r="V13" s="37">
        <v>2</v>
      </c>
      <c r="W13" s="37"/>
      <c r="X13" s="37"/>
      <c r="Y13" s="37"/>
      <c r="Z13" s="37">
        <v>3</v>
      </c>
      <c r="AA13" s="37"/>
      <c r="AB13" s="37">
        <v>4</v>
      </c>
      <c r="AC13" s="37">
        <v>6</v>
      </c>
      <c r="AD13" s="37"/>
      <c r="AE13" s="37">
        <v>1</v>
      </c>
      <c r="AF13" s="50">
        <f t="shared" si="0"/>
        <v>33</v>
      </c>
      <c r="AG13" s="50">
        <f t="shared" si="1"/>
        <v>34</v>
      </c>
      <c r="AH13" s="50">
        <f t="shared" si="2"/>
        <v>67</v>
      </c>
    </row>
    <row r="14" spans="1:34" ht="36" customHeight="1">
      <c r="A14" s="134"/>
      <c r="B14" s="5" t="s">
        <v>118</v>
      </c>
      <c r="C14" s="24" t="s">
        <v>11</v>
      </c>
      <c r="D14" s="37">
        <v>9</v>
      </c>
      <c r="E14" s="37">
        <v>7</v>
      </c>
      <c r="F14" s="37">
        <v>3</v>
      </c>
      <c r="G14" s="37">
        <v>5</v>
      </c>
      <c r="H14" s="37"/>
      <c r="I14" s="37"/>
      <c r="J14" s="37">
        <v>4</v>
      </c>
      <c r="K14" s="37"/>
      <c r="L14" s="37">
        <v>1</v>
      </c>
      <c r="M14" s="37">
        <v>2</v>
      </c>
      <c r="N14" s="37"/>
      <c r="O14" s="37">
        <v>1</v>
      </c>
      <c r="P14" s="37">
        <v>1</v>
      </c>
      <c r="Q14" s="37"/>
      <c r="R14" s="37"/>
      <c r="S14" s="37">
        <v>1</v>
      </c>
      <c r="T14" s="37"/>
      <c r="U14" s="37"/>
      <c r="V14" s="37"/>
      <c r="W14" s="37"/>
      <c r="X14" s="37"/>
      <c r="Y14" s="37"/>
      <c r="Z14" s="37"/>
      <c r="AA14" s="37">
        <v>2</v>
      </c>
      <c r="AB14" s="37">
        <v>4</v>
      </c>
      <c r="AC14" s="37">
        <v>2</v>
      </c>
      <c r="AD14" s="37"/>
      <c r="AE14" s="37"/>
      <c r="AF14" s="50">
        <f t="shared" si="0"/>
        <v>22</v>
      </c>
      <c r="AG14" s="50">
        <f t="shared" si="1"/>
        <v>20</v>
      </c>
      <c r="AH14" s="50">
        <f t="shared" si="2"/>
        <v>42</v>
      </c>
    </row>
    <row r="15" spans="1:34" ht="36" customHeight="1">
      <c r="A15" s="134"/>
      <c r="B15" s="5" t="s">
        <v>119</v>
      </c>
      <c r="C15" s="24" t="s">
        <v>11</v>
      </c>
      <c r="D15" s="37">
        <v>2</v>
      </c>
      <c r="E15" s="37"/>
      <c r="F15" s="37">
        <v>6</v>
      </c>
      <c r="G15" s="37">
        <v>1</v>
      </c>
      <c r="H15" s="37"/>
      <c r="I15" s="37"/>
      <c r="J15" s="37"/>
      <c r="K15" s="37">
        <v>2</v>
      </c>
      <c r="L15" s="37">
        <v>4</v>
      </c>
      <c r="M15" s="37">
        <v>2</v>
      </c>
      <c r="N15" s="37">
        <v>8</v>
      </c>
      <c r="O15" s="37">
        <v>1</v>
      </c>
      <c r="P15" s="37">
        <v>1</v>
      </c>
      <c r="Q15" s="37">
        <v>2</v>
      </c>
      <c r="R15" s="37"/>
      <c r="S15" s="37">
        <v>1</v>
      </c>
      <c r="T15" s="37"/>
      <c r="U15" s="37">
        <v>1</v>
      </c>
      <c r="V15" s="37"/>
      <c r="W15" s="37"/>
      <c r="X15" s="37"/>
      <c r="Y15" s="37"/>
      <c r="Z15" s="37">
        <v>1</v>
      </c>
      <c r="AA15" s="37">
        <v>2</v>
      </c>
      <c r="AB15" s="37">
        <v>1</v>
      </c>
      <c r="AC15" s="37"/>
      <c r="AD15" s="37">
        <v>2</v>
      </c>
      <c r="AE15" s="37"/>
      <c r="AF15" s="50">
        <f t="shared" si="0"/>
        <v>25</v>
      </c>
      <c r="AG15" s="50">
        <f t="shared" si="1"/>
        <v>12</v>
      </c>
      <c r="AH15" s="50">
        <f t="shared" si="2"/>
        <v>37</v>
      </c>
    </row>
    <row r="16" spans="1:34" ht="49.5" customHeight="1">
      <c r="A16" s="134"/>
      <c r="B16" s="26" t="s">
        <v>121</v>
      </c>
      <c r="C16" s="23" t="s">
        <v>11</v>
      </c>
      <c r="D16" s="33">
        <f>SUM(D9:D15)</f>
        <v>143</v>
      </c>
      <c r="E16" s="33">
        <f>SUM(E9:E15)</f>
        <v>54</v>
      </c>
      <c r="F16" s="33">
        <f>SUM(F9:F15)</f>
        <v>110</v>
      </c>
      <c r="G16" s="33">
        <f>SUM(G9:G15)</f>
        <v>40</v>
      </c>
      <c r="H16" s="33">
        <f>SUM(H9:H15)</f>
        <v>2</v>
      </c>
      <c r="I16" s="33">
        <f>SUM(I9:I15)</f>
        <v>0</v>
      </c>
      <c r="J16" s="33">
        <f>SUM(J9:J15)</f>
        <v>17</v>
      </c>
      <c r="K16" s="33">
        <f>SUM(K9:K15)</f>
        <v>6</v>
      </c>
      <c r="L16" s="33">
        <f>SUM(L9:L15)</f>
        <v>29</v>
      </c>
      <c r="M16" s="33">
        <f>SUM(M9:M15)</f>
        <v>12</v>
      </c>
      <c r="N16" s="33">
        <f>SUM(N9:N15)</f>
        <v>21</v>
      </c>
      <c r="O16" s="33">
        <f>SUM(O9:O15)</f>
        <v>4</v>
      </c>
      <c r="P16" s="33">
        <f>SUM(P9:P15)</f>
        <v>22</v>
      </c>
      <c r="Q16" s="33">
        <f>SUM(Q9:Q15)</f>
        <v>7</v>
      </c>
      <c r="R16" s="33">
        <f>SUM(R9:R15)</f>
        <v>24</v>
      </c>
      <c r="S16" s="33">
        <f>SUM(S9:S15)</f>
        <v>4</v>
      </c>
      <c r="T16" s="33">
        <f>SUM(T9:T15)</f>
        <v>9</v>
      </c>
      <c r="U16" s="33">
        <f>SUM(U9:U15)</f>
        <v>1</v>
      </c>
      <c r="V16" s="33">
        <f>SUM(V9:V15)</f>
        <v>15</v>
      </c>
      <c r="W16" s="33">
        <f>SUM(W9:W15)</f>
        <v>0</v>
      </c>
      <c r="X16" s="33">
        <f>SUM(X9:X15)</f>
        <v>0</v>
      </c>
      <c r="Y16" s="33">
        <f>SUM(Y9:Y15)</f>
        <v>0</v>
      </c>
      <c r="Z16" s="33">
        <f>SUM(Z9:Z15)</f>
        <v>44</v>
      </c>
      <c r="AA16" s="33">
        <f>SUM(AA9:AA15)</f>
        <v>12</v>
      </c>
      <c r="AB16" s="33">
        <f>SUM(AB9:AB15)</f>
        <v>70</v>
      </c>
      <c r="AC16" s="33">
        <f>SUM(AC9:AC15)</f>
        <v>13</v>
      </c>
      <c r="AD16" s="33">
        <f>SUM(AD9:AD15)</f>
        <v>27</v>
      </c>
      <c r="AE16" s="33">
        <f>SUM(AE9:AE15)</f>
        <v>4</v>
      </c>
      <c r="AF16" s="50">
        <f t="shared" si="0"/>
        <v>533</v>
      </c>
      <c r="AG16" s="50">
        <f t="shared" si="1"/>
        <v>157</v>
      </c>
      <c r="AH16" s="50">
        <f t="shared" si="2"/>
        <v>690</v>
      </c>
    </row>
    <row r="17" spans="1:34" ht="34.5" customHeight="1">
      <c r="A17" s="133" t="s">
        <v>36</v>
      </c>
      <c r="B17" s="133"/>
      <c r="C17" s="24" t="s">
        <v>11</v>
      </c>
      <c r="D17" s="37">
        <v>30</v>
      </c>
      <c r="E17" s="37">
        <v>16</v>
      </c>
      <c r="F17" s="37">
        <v>17</v>
      </c>
      <c r="G17" s="37">
        <v>14</v>
      </c>
      <c r="H17" s="37"/>
      <c r="I17" s="37"/>
      <c r="J17" s="37">
        <v>3</v>
      </c>
      <c r="K17" s="37">
        <v>1</v>
      </c>
      <c r="L17" s="37">
        <v>3</v>
      </c>
      <c r="M17" s="37">
        <v>4</v>
      </c>
      <c r="N17" s="37">
        <v>2</v>
      </c>
      <c r="O17" s="37">
        <v>2</v>
      </c>
      <c r="P17" s="37">
        <v>1</v>
      </c>
      <c r="Q17" s="37">
        <v>1</v>
      </c>
      <c r="R17" s="37">
        <v>1</v>
      </c>
      <c r="S17" s="37">
        <v>2</v>
      </c>
      <c r="T17" s="37">
        <v>2</v>
      </c>
      <c r="U17" s="37"/>
      <c r="V17" s="37"/>
      <c r="W17" s="37">
        <v>1</v>
      </c>
      <c r="X17" s="37"/>
      <c r="Y17" s="37"/>
      <c r="Z17" s="37">
        <v>3</v>
      </c>
      <c r="AA17" s="37">
        <v>1</v>
      </c>
      <c r="AB17" s="37">
        <v>8</v>
      </c>
      <c r="AC17" s="37">
        <v>3</v>
      </c>
      <c r="AD17" s="37">
        <v>3</v>
      </c>
      <c r="AE17" s="37">
        <v>1</v>
      </c>
      <c r="AF17" s="50">
        <f t="shared" si="0"/>
        <v>73</v>
      </c>
      <c r="AG17" s="50">
        <f t="shared" si="1"/>
        <v>46</v>
      </c>
      <c r="AH17" s="50">
        <f t="shared" si="2"/>
        <v>119</v>
      </c>
    </row>
    <row r="18" spans="1:34" ht="34.5" customHeight="1">
      <c r="A18" s="133" t="s">
        <v>38</v>
      </c>
      <c r="B18" s="133"/>
      <c r="C18" s="24" t="s">
        <v>11</v>
      </c>
      <c r="D18" s="37">
        <v>37</v>
      </c>
      <c r="E18" s="37">
        <v>53</v>
      </c>
      <c r="F18" s="37">
        <v>21</v>
      </c>
      <c r="G18" s="37">
        <v>17</v>
      </c>
      <c r="H18" s="37"/>
      <c r="I18" s="37"/>
      <c r="J18" s="37">
        <v>3</v>
      </c>
      <c r="K18" s="37">
        <v>4</v>
      </c>
      <c r="L18" s="37">
        <v>10</v>
      </c>
      <c r="M18" s="37">
        <v>8</v>
      </c>
      <c r="N18" s="37">
        <v>6</v>
      </c>
      <c r="O18" s="37">
        <v>2</v>
      </c>
      <c r="P18" s="37">
        <v>5</v>
      </c>
      <c r="Q18" s="37">
        <v>4</v>
      </c>
      <c r="R18" s="37"/>
      <c r="S18" s="37"/>
      <c r="T18" s="37"/>
      <c r="U18" s="37">
        <v>1</v>
      </c>
      <c r="V18" s="37">
        <v>9</v>
      </c>
      <c r="W18" s="37">
        <v>6</v>
      </c>
      <c r="X18" s="37"/>
      <c r="Y18" s="37"/>
      <c r="Z18" s="37">
        <v>6</v>
      </c>
      <c r="AA18" s="37">
        <v>10</v>
      </c>
      <c r="AB18" s="37">
        <v>22</v>
      </c>
      <c r="AC18" s="37">
        <v>7</v>
      </c>
      <c r="AD18" s="37">
        <v>4</v>
      </c>
      <c r="AE18" s="37">
        <v>1</v>
      </c>
      <c r="AF18" s="50">
        <f t="shared" si="0"/>
        <v>123</v>
      </c>
      <c r="AG18" s="50">
        <f t="shared" si="1"/>
        <v>113</v>
      </c>
      <c r="AH18" s="50">
        <f t="shared" si="2"/>
        <v>236</v>
      </c>
    </row>
    <row r="19" spans="1:34" ht="63" customHeight="1">
      <c r="A19" s="133" t="s">
        <v>123</v>
      </c>
      <c r="B19" s="133"/>
      <c r="C19" s="25" t="s">
        <v>21</v>
      </c>
      <c r="D19" s="37"/>
      <c r="E19" s="37">
        <v>2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>
        <v>9</v>
      </c>
      <c r="AA19" s="37">
        <v>25</v>
      </c>
      <c r="AB19" s="37"/>
      <c r="AC19" s="37"/>
      <c r="AD19" s="37"/>
      <c r="AE19" s="37"/>
      <c r="AF19" s="50">
        <f t="shared" si="0"/>
        <v>9</v>
      </c>
      <c r="AG19" s="50">
        <f t="shared" si="1"/>
        <v>27</v>
      </c>
      <c r="AH19" s="50">
        <f t="shared" si="2"/>
        <v>36</v>
      </c>
    </row>
    <row r="20" spans="1:34" ht="34.5" customHeight="1">
      <c r="A20" s="133" t="s">
        <v>138</v>
      </c>
      <c r="B20" s="133"/>
      <c r="C20" s="24" t="s">
        <v>11</v>
      </c>
      <c r="D20" s="71">
        <v>304</v>
      </c>
      <c r="E20" s="71">
        <v>229</v>
      </c>
      <c r="F20" s="71">
        <v>206</v>
      </c>
      <c r="G20" s="71">
        <v>104</v>
      </c>
      <c r="H20" s="71">
        <v>9</v>
      </c>
      <c r="I20" s="71">
        <v>2</v>
      </c>
      <c r="J20" s="71">
        <v>70</v>
      </c>
      <c r="K20" s="71">
        <v>36</v>
      </c>
      <c r="L20" s="71">
        <v>43</v>
      </c>
      <c r="M20" s="71">
        <v>20</v>
      </c>
      <c r="N20" s="71">
        <v>31</v>
      </c>
      <c r="O20" s="71">
        <v>20</v>
      </c>
      <c r="P20" s="71">
        <v>17</v>
      </c>
      <c r="Q20" s="71">
        <v>9</v>
      </c>
      <c r="R20" s="71">
        <v>20</v>
      </c>
      <c r="S20" s="71">
        <v>7</v>
      </c>
      <c r="T20" s="71">
        <v>14</v>
      </c>
      <c r="U20" s="71">
        <v>3</v>
      </c>
      <c r="V20" s="71">
        <v>27</v>
      </c>
      <c r="W20" s="71">
        <v>9</v>
      </c>
      <c r="X20" s="71">
        <v>6</v>
      </c>
      <c r="Y20" s="71">
        <v>5</v>
      </c>
      <c r="Z20" s="71">
        <v>76</v>
      </c>
      <c r="AA20" s="71">
        <v>40</v>
      </c>
      <c r="AB20" s="71">
        <v>89</v>
      </c>
      <c r="AC20" s="71">
        <v>25</v>
      </c>
      <c r="AD20" s="71">
        <v>29</v>
      </c>
      <c r="AE20" s="71">
        <v>16</v>
      </c>
      <c r="AF20" s="50">
        <f t="shared" si="0"/>
        <v>941</v>
      </c>
      <c r="AG20" s="50">
        <f t="shared" si="1"/>
        <v>525</v>
      </c>
      <c r="AH20" s="50">
        <f t="shared" si="2"/>
        <v>1466</v>
      </c>
    </row>
    <row r="21" spans="1:34" ht="34.5" customHeight="1">
      <c r="A21" s="133" t="s">
        <v>39</v>
      </c>
      <c r="B21" s="133"/>
      <c r="C21" s="25" t="s">
        <v>22</v>
      </c>
      <c r="D21" s="71">
        <v>4</v>
      </c>
      <c r="E21" s="71">
        <v>2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1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2</v>
      </c>
      <c r="AA21" s="71">
        <v>3</v>
      </c>
      <c r="AB21" s="71">
        <v>36</v>
      </c>
      <c r="AC21" s="71">
        <v>23</v>
      </c>
      <c r="AD21" s="71">
        <v>4</v>
      </c>
      <c r="AE21" s="71">
        <v>0</v>
      </c>
      <c r="AF21" s="50">
        <f t="shared" si="0"/>
        <v>46</v>
      </c>
      <c r="AG21" s="50">
        <f t="shared" si="1"/>
        <v>29</v>
      </c>
      <c r="AH21" s="50">
        <f t="shared" si="2"/>
        <v>75</v>
      </c>
    </row>
    <row r="22" spans="1:34" ht="49.5" customHeight="1">
      <c r="A22" s="134" t="s">
        <v>40</v>
      </c>
      <c r="B22" s="25" t="s">
        <v>41</v>
      </c>
      <c r="C22" s="24" t="s">
        <v>11</v>
      </c>
      <c r="D22" s="37">
        <v>16</v>
      </c>
      <c r="E22" s="37">
        <v>99</v>
      </c>
      <c r="F22" s="37">
        <v>44</v>
      </c>
      <c r="G22" s="37">
        <v>164</v>
      </c>
      <c r="H22" s="37">
        <v>12</v>
      </c>
      <c r="I22" s="37">
        <v>5</v>
      </c>
      <c r="J22" s="37"/>
      <c r="K22" s="37">
        <v>10</v>
      </c>
      <c r="L22" s="37">
        <v>11</v>
      </c>
      <c r="M22" s="37">
        <v>14</v>
      </c>
      <c r="N22" s="37">
        <v>7</v>
      </c>
      <c r="O22" s="37">
        <v>19</v>
      </c>
      <c r="P22" s="37">
        <v>3</v>
      </c>
      <c r="Q22" s="37">
        <v>10</v>
      </c>
      <c r="R22" s="37">
        <v>14</v>
      </c>
      <c r="S22" s="37">
        <v>11</v>
      </c>
      <c r="T22" s="37">
        <v>9</v>
      </c>
      <c r="U22" s="37">
        <v>4</v>
      </c>
      <c r="V22" s="37">
        <v>37</v>
      </c>
      <c r="W22" s="37">
        <v>19</v>
      </c>
      <c r="X22" s="37">
        <v>1</v>
      </c>
      <c r="Y22" s="37">
        <v>2</v>
      </c>
      <c r="Z22" s="37">
        <v>9</v>
      </c>
      <c r="AA22" s="37">
        <v>25</v>
      </c>
      <c r="AB22" s="37">
        <v>63</v>
      </c>
      <c r="AC22" s="37">
        <v>97</v>
      </c>
      <c r="AD22" s="37">
        <v>19</v>
      </c>
      <c r="AE22" s="37">
        <v>22</v>
      </c>
      <c r="AF22" s="50">
        <f t="shared" si="0"/>
        <v>245</v>
      </c>
      <c r="AG22" s="50">
        <f t="shared" si="1"/>
        <v>501</v>
      </c>
      <c r="AH22" s="50">
        <f t="shared" si="2"/>
        <v>746</v>
      </c>
    </row>
    <row r="23" spans="1:34" ht="49.5" customHeight="1">
      <c r="A23" s="134"/>
      <c r="B23" s="25" t="s">
        <v>42</v>
      </c>
      <c r="C23" s="24" t="s">
        <v>11</v>
      </c>
      <c r="D23" s="37">
        <v>102</v>
      </c>
      <c r="E23" s="37">
        <v>446</v>
      </c>
      <c r="F23" s="37">
        <v>72</v>
      </c>
      <c r="G23" s="37">
        <v>242</v>
      </c>
      <c r="H23" s="37">
        <v>15</v>
      </c>
      <c r="I23" s="37">
        <v>8</v>
      </c>
      <c r="J23" s="37">
        <v>10</v>
      </c>
      <c r="K23" s="37">
        <v>25</v>
      </c>
      <c r="L23" s="37">
        <v>20</v>
      </c>
      <c r="M23" s="37">
        <v>55</v>
      </c>
      <c r="N23" s="37">
        <v>8</v>
      </c>
      <c r="O23" s="37">
        <v>29</v>
      </c>
      <c r="P23" s="37">
        <v>8</v>
      </c>
      <c r="Q23" s="37">
        <v>34</v>
      </c>
      <c r="R23" s="37">
        <v>25</v>
      </c>
      <c r="S23" s="37">
        <v>13</v>
      </c>
      <c r="T23" s="37">
        <v>21</v>
      </c>
      <c r="U23" s="37">
        <v>10</v>
      </c>
      <c r="V23" s="37">
        <v>83</v>
      </c>
      <c r="W23" s="37">
        <v>78</v>
      </c>
      <c r="X23" s="37">
        <v>8</v>
      </c>
      <c r="Y23" s="37">
        <v>2</v>
      </c>
      <c r="Z23" s="37">
        <v>37</v>
      </c>
      <c r="AA23" s="37">
        <v>95</v>
      </c>
      <c r="AB23" s="37">
        <v>106</v>
      </c>
      <c r="AC23" s="37">
        <v>194</v>
      </c>
      <c r="AD23" s="37">
        <v>16</v>
      </c>
      <c r="AE23" s="37">
        <v>38</v>
      </c>
      <c r="AF23" s="50">
        <f t="shared" si="0"/>
        <v>531</v>
      </c>
      <c r="AG23" s="50">
        <f t="shared" si="1"/>
        <v>1269</v>
      </c>
      <c r="AH23" s="50">
        <f t="shared" si="2"/>
        <v>1800</v>
      </c>
    </row>
    <row r="24" spans="1:34" ht="49.5" customHeight="1">
      <c r="A24" s="134"/>
      <c r="B24" s="25" t="s">
        <v>43</v>
      </c>
      <c r="C24" s="24" t="s">
        <v>11</v>
      </c>
      <c r="D24" s="37">
        <v>15</v>
      </c>
      <c r="E24" s="37">
        <v>60</v>
      </c>
      <c r="F24" s="37">
        <v>13</v>
      </c>
      <c r="G24" s="37">
        <v>39</v>
      </c>
      <c r="H24" s="37"/>
      <c r="I24" s="37">
        <v>3</v>
      </c>
      <c r="J24" s="37">
        <v>1</v>
      </c>
      <c r="K24" s="37">
        <v>4</v>
      </c>
      <c r="L24" s="37">
        <v>2</v>
      </c>
      <c r="M24" s="37">
        <v>7</v>
      </c>
      <c r="N24" s="37">
        <v>1</v>
      </c>
      <c r="O24" s="37">
        <v>10</v>
      </c>
      <c r="P24" s="37">
        <v>3</v>
      </c>
      <c r="Q24" s="37">
        <v>4</v>
      </c>
      <c r="R24" s="37">
        <v>2</v>
      </c>
      <c r="S24" s="37">
        <v>1</v>
      </c>
      <c r="T24" s="37">
        <v>2</v>
      </c>
      <c r="U24" s="37">
        <v>4</v>
      </c>
      <c r="V24" s="37">
        <v>7</v>
      </c>
      <c r="W24" s="37">
        <v>5</v>
      </c>
      <c r="X24" s="37"/>
      <c r="Y24" s="37">
        <v>1</v>
      </c>
      <c r="Z24" s="37">
        <v>3</v>
      </c>
      <c r="AA24" s="37">
        <v>15</v>
      </c>
      <c r="AB24" s="37">
        <v>3</v>
      </c>
      <c r="AC24" s="37">
        <v>6</v>
      </c>
      <c r="AD24" s="37">
        <v>1</v>
      </c>
      <c r="AE24" s="37">
        <v>1</v>
      </c>
      <c r="AF24" s="50">
        <f t="shared" si="0"/>
        <v>53</v>
      </c>
      <c r="AG24" s="50">
        <f t="shared" si="1"/>
        <v>160</v>
      </c>
      <c r="AH24" s="50">
        <f t="shared" si="2"/>
        <v>213</v>
      </c>
    </row>
    <row r="25" spans="1:34" ht="49.5" customHeight="1">
      <c r="A25" s="134"/>
      <c r="B25" s="25" t="s">
        <v>44</v>
      </c>
      <c r="C25" s="24" t="s">
        <v>11</v>
      </c>
      <c r="D25" s="37">
        <v>3</v>
      </c>
      <c r="E25" s="37">
        <v>1</v>
      </c>
      <c r="F25" s="37">
        <v>1</v>
      </c>
      <c r="G25" s="37">
        <v>1</v>
      </c>
      <c r="H25" s="37"/>
      <c r="I25" s="37"/>
      <c r="J25" s="37"/>
      <c r="K25" s="37"/>
      <c r="L25" s="37">
        <v>3</v>
      </c>
      <c r="M25" s="37">
        <v>2</v>
      </c>
      <c r="N25" s="37"/>
      <c r="O25" s="37">
        <v>2</v>
      </c>
      <c r="P25" s="37">
        <v>1</v>
      </c>
      <c r="Q25" s="37">
        <v>1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>
        <v>2</v>
      </c>
      <c r="AD25" s="37"/>
      <c r="AE25" s="37">
        <v>1</v>
      </c>
      <c r="AF25" s="50">
        <f t="shared" si="0"/>
        <v>8</v>
      </c>
      <c r="AG25" s="50">
        <f t="shared" si="1"/>
        <v>10</v>
      </c>
      <c r="AH25" s="50">
        <f t="shared" si="2"/>
        <v>18</v>
      </c>
    </row>
    <row r="26" spans="1:34" ht="49.5" customHeight="1">
      <c r="A26" s="134"/>
      <c r="B26" s="25" t="s">
        <v>45</v>
      </c>
      <c r="C26" s="24" t="s">
        <v>11</v>
      </c>
      <c r="D26" s="25"/>
      <c r="E26" s="25"/>
      <c r="F26" s="51"/>
      <c r="G26" s="5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50">
        <f t="shared" si="0"/>
        <v>0</v>
      </c>
      <c r="AG26" s="50">
        <f t="shared" si="1"/>
        <v>0</v>
      </c>
      <c r="AH26" s="50">
        <f t="shared" si="2"/>
        <v>0</v>
      </c>
    </row>
    <row r="27" spans="1:34" ht="49.5" customHeight="1">
      <c r="A27" s="134"/>
      <c r="B27" s="25" t="s">
        <v>46</v>
      </c>
      <c r="C27" s="24" t="s">
        <v>11</v>
      </c>
      <c r="D27" s="37"/>
      <c r="E27" s="37">
        <v>4</v>
      </c>
      <c r="F27" s="37">
        <v>2</v>
      </c>
      <c r="G27" s="37"/>
      <c r="H27" s="37"/>
      <c r="I27" s="37"/>
      <c r="J27" s="37"/>
      <c r="K27" s="37">
        <v>1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>
        <v>1</v>
      </c>
      <c r="W27" s="37"/>
      <c r="X27" s="37"/>
      <c r="Y27" s="37"/>
      <c r="Z27" s="37"/>
      <c r="AA27" s="37"/>
      <c r="AB27" s="37"/>
      <c r="AC27" s="37"/>
      <c r="AD27" s="37"/>
      <c r="AE27" s="37"/>
      <c r="AF27" s="50">
        <f t="shared" si="0"/>
        <v>3</v>
      </c>
      <c r="AG27" s="50">
        <f t="shared" si="1"/>
        <v>5</v>
      </c>
      <c r="AH27" s="50">
        <f t="shared" si="2"/>
        <v>8</v>
      </c>
    </row>
    <row r="28" spans="1:34" ht="49.5" customHeight="1">
      <c r="A28" s="134"/>
      <c r="B28" s="25" t="s">
        <v>47</v>
      </c>
      <c r="C28" s="24" t="s">
        <v>11</v>
      </c>
      <c r="D28" s="37">
        <v>2</v>
      </c>
      <c r="E28" s="37">
        <v>2</v>
      </c>
      <c r="F28" s="37">
        <v>1</v>
      </c>
      <c r="G28" s="37">
        <v>1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>
        <v>1</v>
      </c>
      <c r="U28" s="37"/>
      <c r="V28" s="37"/>
      <c r="W28" s="37">
        <v>1</v>
      </c>
      <c r="X28" s="37">
        <v>1</v>
      </c>
      <c r="Y28" s="37"/>
      <c r="Z28" s="37"/>
      <c r="AA28" s="37"/>
      <c r="AB28" s="37">
        <v>1</v>
      </c>
      <c r="AC28" s="37">
        <v>1</v>
      </c>
      <c r="AD28" s="37"/>
      <c r="AE28" s="37"/>
      <c r="AF28" s="50">
        <f t="shared" si="0"/>
        <v>6</v>
      </c>
      <c r="AG28" s="50">
        <f t="shared" si="1"/>
        <v>6</v>
      </c>
      <c r="AH28" s="50">
        <f t="shared" si="2"/>
        <v>12</v>
      </c>
    </row>
    <row r="29" spans="1:34" ht="49.5" customHeight="1">
      <c r="A29" s="134"/>
      <c r="B29" s="25" t="s">
        <v>48</v>
      </c>
      <c r="C29" s="24" t="s">
        <v>11</v>
      </c>
      <c r="D29" s="37">
        <v>7</v>
      </c>
      <c r="E29" s="37">
        <v>27</v>
      </c>
      <c r="F29" s="37">
        <v>13</v>
      </c>
      <c r="G29" s="37">
        <v>57</v>
      </c>
      <c r="H29" s="37">
        <v>5</v>
      </c>
      <c r="I29" s="37">
        <v>1</v>
      </c>
      <c r="J29" s="37">
        <v>6</v>
      </c>
      <c r="K29" s="37">
        <v>9</v>
      </c>
      <c r="L29" s="37">
        <v>18</v>
      </c>
      <c r="M29" s="37">
        <v>19</v>
      </c>
      <c r="N29" s="37">
        <v>1</v>
      </c>
      <c r="O29" s="37">
        <v>6</v>
      </c>
      <c r="P29" s="37">
        <v>6</v>
      </c>
      <c r="Q29" s="37">
        <v>7</v>
      </c>
      <c r="R29" s="37">
        <v>13</v>
      </c>
      <c r="S29" s="37">
        <v>9</v>
      </c>
      <c r="T29" s="37">
        <v>7</v>
      </c>
      <c r="U29" s="37">
        <v>1</v>
      </c>
      <c r="V29" s="37">
        <v>33</v>
      </c>
      <c r="W29" s="37">
        <v>17</v>
      </c>
      <c r="X29" s="37">
        <v>1</v>
      </c>
      <c r="Y29" s="37"/>
      <c r="Z29" s="37">
        <v>8</v>
      </c>
      <c r="AA29" s="37">
        <v>19</v>
      </c>
      <c r="AB29" s="37">
        <v>35</v>
      </c>
      <c r="AC29" s="37">
        <v>40</v>
      </c>
      <c r="AD29" s="37">
        <v>13</v>
      </c>
      <c r="AE29" s="37">
        <v>6</v>
      </c>
      <c r="AF29" s="50">
        <f t="shared" si="0"/>
        <v>166</v>
      </c>
      <c r="AG29" s="50">
        <f t="shared" si="1"/>
        <v>218</v>
      </c>
      <c r="AH29" s="50">
        <f t="shared" si="2"/>
        <v>384</v>
      </c>
    </row>
    <row r="30" spans="1:34" ht="49.5" customHeight="1">
      <c r="A30" s="134"/>
      <c r="B30" s="25" t="s">
        <v>49</v>
      </c>
      <c r="C30" s="24" t="s">
        <v>11</v>
      </c>
      <c r="D30" s="37">
        <v>5</v>
      </c>
      <c r="E30" s="37">
        <v>19</v>
      </c>
      <c r="F30" s="37">
        <v>11</v>
      </c>
      <c r="G30" s="37">
        <v>41</v>
      </c>
      <c r="H30" s="37">
        <v>1</v>
      </c>
      <c r="I30" s="37">
        <v>1</v>
      </c>
      <c r="J30" s="37">
        <v>2</v>
      </c>
      <c r="K30" s="37">
        <v>4</v>
      </c>
      <c r="L30" s="37">
        <v>10</v>
      </c>
      <c r="M30" s="37">
        <v>3</v>
      </c>
      <c r="N30" s="37">
        <v>4</v>
      </c>
      <c r="O30" s="37">
        <v>2</v>
      </c>
      <c r="P30" s="37">
        <v>2</v>
      </c>
      <c r="Q30" s="37">
        <v>3</v>
      </c>
      <c r="R30" s="37">
        <v>2</v>
      </c>
      <c r="S30" s="37"/>
      <c r="T30" s="37">
        <v>3</v>
      </c>
      <c r="U30" s="37">
        <v>1</v>
      </c>
      <c r="V30" s="37">
        <v>3</v>
      </c>
      <c r="W30" s="37">
        <v>3</v>
      </c>
      <c r="X30" s="37"/>
      <c r="Y30" s="37"/>
      <c r="Z30" s="37">
        <v>3</v>
      </c>
      <c r="AA30" s="37">
        <v>7</v>
      </c>
      <c r="AB30" s="37">
        <v>14</v>
      </c>
      <c r="AC30" s="37">
        <v>8</v>
      </c>
      <c r="AD30" s="37">
        <v>3</v>
      </c>
      <c r="AE30" s="37">
        <v>1</v>
      </c>
      <c r="AF30" s="50">
        <f t="shared" si="0"/>
        <v>63</v>
      </c>
      <c r="AG30" s="50">
        <f t="shared" si="1"/>
        <v>93</v>
      </c>
      <c r="AH30" s="50">
        <f t="shared" si="2"/>
        <v>156</v>
      </c>
    </row>
    <row r="31" spans="1:34" ht="49.5" customHeight="1">
      <c r="A31" s="134"/>
      <c r="B31" s="25" t="s">
        <v>50</v>
      </c>
      <c r="C31" s="24" t="s">
        <v>11</v>
      </c>
      <c r="D31" s="37">
        <v>3</v>
      </c>
      <c r="E31" s="37">
        <v>17</v>
      </c>
      <c r="F31" s="37">
        <v>5</v>
      </c>
      <c r="G31" s="37">
        <v>16</v>
      </c>
      <c r="H31" s="37">
        <v>1</v>
      </c>
      <c r="I31" s="37"/>
      <c r="J31" s="37">
        <v>1</v>
      </c>
      <c r="K31" s="37">
        <v>11</v>
      </c>
      <c r="L31" s="37">
        <v>5</v>
      </c>
      <c r="M31" s="37">
        <v>8</v>
      </c>
      <c r="N31" s="37"/>
      <c r="O31" s="37">
        <v>7</v>
      </c>
      <c r="P31" s="37">
        <v>1</v>
      </c>
      <c r="Q31" s="37">
        <v>1</v>
      </c>
      <c r="R31" s="37">
        <v>3</v>
      </c>
      <c r="S31" s="37">
        <v>1</v>
      </c>
      <c r="T31" s="37">
        <v>1</v>
      </c>
      <c r="U31" s="37">
        <v>2</v>
      </c>
      <c r="V31" s="37">
        <v>19</v>
      </c>
      <c r="W31" s="37">
        <v>7</v>
      </c>
      <c r="X31" s="37">
        <v>2</v>
      </c>
      <c r="Y31" s="37"/>
      <c r="Z31" s="37">
        <v>6</v>
      </c>
      <c r="AA31" s="37">
        <v>12</v>
      </c>
      <c r="AB31" s="37">
        <v>3</v>
      </c>
      <c r="AC31" s="37">
        <v>9</v>
      </c>
      <c r="AD31" s="37">
        <v>1</v>
      </c>
      <c r="AE31" s="37">
        <v>2</v>
      </c>
      <c r="AF31" s="50">
        <f t="shared" si="0"/>
        <v>51</v>
      </c>
      <c r="AG31" s="50">
        <f t="shared" si="1"/>
        <v>93</v>
      </c>
      <c r="AH31" s="50">
        <f t="shared" si="2"/>
        <v>144</v>
      </c>
    </row>
    <row r="32" spans="1:34" ht="49.5" customHeight="1">
      <c r="A32" s="134"/>
      <c r="B32" s="25" t="s">
        <v>51</v>
      </c>
      <c r="C32" s="24" t="s">
        <v>11</v>
      </c>
      <c r="D32" s="37">
        <v>4</v>
      </c>
      <c r="E32" s="37">
        <v>52</v>
      </c>
      <c r="F32" s="37">
        <v>3</v>
      </c>
      <c r="G32" s="37">
        <v>52</v>
      </c>
      <c r="H32" s="37"/>
      <c r="I32" s="37"/>
      <c r="J32" s="37">
        <v>7</v>
      </c>
      <c r="K32" s="37">
        <v>17</v>
      </c>
      <c r="L32" s="37">
        <v>8</v>
      </c>
      <c r="M32" s="37">
        <v>24</v>
      </c>
      <c r="N32" s="37">
        <v>5</v>
      </c>
      <c r="O32" s="37">
        <v>19</v>
      </c>
      <c r="P32" s="37">
        <v>4</v>
      </c>
      <c r="Q32" s="37">
        <v>12</v>
      </c>
      <c r="R32" s="37">
        <v>4</v>
      </c>
      <c r="S32" s="37">
        <v>2</v>
      </c>
      <c r="T32" s="37">
        <v>1</v>
      </c>
      <c r="U32" s="37"/>
      <c r="V32" s="37">
        <v>20</v>
      </c>
      <c r="W32" s="37">
        <v>25</v>
      </c>
      <c r="X32" s="37"/>
      <c r="Y32" s="37"/>
      <c r="Z32" s="37">
        <v>4</v>
      </c>
      <c r="AA32" s="37">
        <v>31</v>
      </c>
      <c r="AB32" s="37">
        <v>12</v>
      </c>
      <c r="AC32" s="37">
        <v>32</v>
      </c>
      <c r="AD32" s="37">
        <v>4</v>
      </c>
      <c r="AE32" s="37">
        <v>15</v>
      </c>
      <c r="AF32" s="50">
        <f t="shared" si="0"/>
        <v>76</v>
      </c>
      <c r="AG32" s="50">
        <f t="shared" si="1"/>
        <v>281</v>
      </c>
      <c r="AH32" s="50">
        <f t="shared" si="2"/>
        <v>357</v>
      </c>
    </row>
    <row r="33" spans="1:34" ht="49.5" customHeight="1">
      <c r="A33" s="134"/>
      <c r="B33" s="25" t="s">
        <v>52</v>
      </c>
      <c r="C33" s="24" t="s">
        <v>11</v>
      </c>
      <c r="D33" s="37">
        <v>4</v>
      </c>
      <c r="E33" s="37">
        <v>21</v>
      </c>
      <c r="F33" s="37">
        <v>12</v>
      </c>
      <c r="G33" s="37">
        <v>9</v>
      </c>
      <c r="H33" s="37"/>
      <c r="I33" s="37">
        <v>1</v>
      </c>
      <c r="J33" s="37">
        <v>8</v>
      </c>
      <c r="K33" s="37">
        <v>7</v>
      </c>
      <c r="L33" s="37">
        <v>9</v>
      </c>
      <c r="M33" s="37">
        <v>8</v>
      </c>
      <c r="N33" s="37">
        <v>3</v>
      </c>
      <c r="O33" s="37">
        <v>10</v>
      </c>
      <c r="P33" s="37">
        <v>10</v>
      </c>
      <c r="Q33" s="37">
        <v>12</v>
      </c>
      <c r="R33" s="37">
        <v>1</v>
      </c>
      <c r="S33" s="37">
        <v>1</v>
      </c>
      <c r="T33" s="37"/>
      <c r="U33" s="37">
        <v>1</v>
      </c>
      <c r="V33" s="37">
        <v>4</v>
      </c>
      <c r="W33" s="37">
        <v>6</v>
      </c>
      <c r="X33" s="37"/>
      <c r="Y33" s="37">
        <v>1</v>
      </c>
      <c r="Z33" s="37">
        <v>2</v>
      </c>
      <c r="AA33" s="37">
        <v>10</v>
      </c>
      <c r="AB33" s="37">
        <v>5</v>
      </c>
      <c r="AC33" s="37">
        <v>8</v>
      </c>
      <c r="AD33" s="37">
        <v>2</v>
      </c>
      <c r="AE33" s="37">
        <v>4</v>
      </c>
      <c r="AF33" s="50">
        <f t="shared" si="0"/>
        <v>60</v>
      </c>
      <c r="AG33" s="50">
        <f t="shared" si="1"/>
        <v>99</v>
      </c>
      <c r="AH33" s="50">
        <f t="shared" si="2"/>
        <v>159</v>
      </c>
    </row>
    <row r="34" spans="1:34" ht="49.5" customHeight="1">
      <c r="A34" s="134" t="s">
        <v>40</v>
      </c>
      <c r="B34" s="25" t="s">
        <v>53</v>
      </c>
      <c r="C34" s="24" t="s">
        <v>11</v>
      </c>
      <c r="D34" s="37">
        <v>4</v>
      </c>
      <c r="E34" s="37">
        <v>29</v>
      </c>
      <c r="F34" s="37">
        <v>7</v>
      </c>
      <c r="G34" s="37">
        <v>11</v>
      </c>
      <c r="H34" s="37">
        <v>2</v>
      </c>
      <c r="I34" s="37">
        <v>2</v>
      </c>
      <c r="J34" s="37">
        <v>9</v>
      </c>
      <c r="K34" s="37">
        <v>8</v>
      </c>
      <c r="L34" s="37">
        <v>5</v>
      </c>
      <c r="M34" s="37">
        <v>8</v>
      </c>
      <c r="N34" s="37">
        <v>6</v>
      </c>
      <c r="O34" s="37">
        <v>13</v>
      </c>
      <c r="P34" s="37">
        <v>1</v>
      </c>
      <c r="Q34" s="37">
        <v>8</v>
      </c>
      <c r="R34" s="37">
        <v>2</v>
      </c>
      <c r="S34" s="37">
        <v>1</v>
      </c>
      <c r="T34" s="37">
        <v>7</v>
      </c>
      <c r="U34" s="37"/>
      <c r="V34" s="37">
        <v>1</v>
      </c>
      <c r="W34" s="37">
        <v>2</v>
      </c>
      <c r="X34" s="37">
        <v>2</v>
      </c>
      <c r="Y34" s="37"/>
      <c r="Z34" s="37">
        <v>1</v>
      </c>
      <c r="AA34" s="37">
        <v>7</v>
      </c>
      <c r="AB34" s="37">
        <v>1</v>
      </c>
      <c r="AC34" s="37"/>
      <c r="AD34" s="37"/>
      <c r="AE34" s="37">
        <v>3</v>
      </c>
      <c r="AF34" s="50">
        <f t="shared" si="0"/>
        <v>48</v>
      </c>
      <c r="AG34" s="50">
        <f t="shared" si="1"/>
        <v>92</v>
      </c>
      <c r="AH34" s="50">
        <f t="shared" si="2"/>
        <v>140</v>
      </c>
    </row>
    <row r="35" spans="1:34" ht="49.5" customHeight="1">
      <c r="A35" s="134"/>
      <c r="B35" s="25" t="s">
        <v>54</v>
      </c>
      <c r="C35" s="24" t="s">
        <v>11</v>
      </c>
      <c r="D35" s="37">
        <v>5</v>
      </c>
      <c r="E35" s="37">
        <v>33</v>
      </c>
      <c r="F35" s="37">
        <v>8</v>
      </c>
      <c r="G35" s="37">
        <v>31</v>
      </c>
      <c r="H35" s="37">
        <v>1</v>
      </c>
      <c r="I35" s="37"/>
      <c r="J35" s="37">
        <v>1</v>
      </c>
      <c r="K35" s="37">
        <v>11</v>
      </c>
      <c r="L35" s="37">
        <v>5</v>
      </c>
      <c r="M35" s="37">
        <v>14</v>
      </c>
      <c r="N35" s="37">
        <v>4</v>
      </c>
      <c r="O35" s="37">
        <v>8</v>
      </c>
      <c r="P35" s="37">
        <v>3</v>
      </c>
      <c r="Q35" s="37">
        <v>6</v>
      </c>
      <c r="R35" s="37">
        <v>5</v>
      </c>
      <c r="S35" s="37">
        <v>4</v>
      </c>
      <c r="T35" s="37">
        <v>3</v>
      </c>
      <c r="U35" s="37"/>
      <c r="V35" s="37">
        <v>4</v>
      </c>
      <c r="W35" s="37">
        <v>5</v>
      </c>
      <c r="X35" s="37">
        <v>1</v>
      </c>
      <c r="Y35" s="37"/>
      <c r="Z35" s="37">
        <v>2</v>
      </c>
      <c r="AA35" s="37">
        <v>6</v>
      </c>
      <c r="AB35" s="37">
        <v>2</v>
      </c>
      <c r="AC35" s="37">
        <v>11</v>
      </c>
      <c r="AD35" s="37">
        <v>3</v>
      </c>
      <c r="AE35" s="37">
        <v>10</v>
      </c>
      <c r="AF35" s="50">
        <f t="shared" si="0"/>
        <v>47</v>
      </c>
      <c r="AG35" s="50">
        <f t="shared" si="1"/>
        <v>139</v>
      </c>
      <c r="AH35" s="50">
        <f t="shared" si="2"/>
        <v>186</v>
      </c>
    </row>
    <row r="36" spans="1:34" ht="49.5" customHeight="1">
      <c r="A36" s="134"/>
      <c r="B36" s="26" t="s">
        <v>55</v>
      </c>
      <c r="C36" s="23" t="s">
        <v>11</v>
      </c>
      <c r="D36" s="26">
        <f>SUM(D22:D35)</f>
        <v>170</v>
      </c>
      <c r="E36" s="67">
        <f>SUM(E22:E35)</f>
        <v>810</v>
      </c>
      <c r="F36" s="67">
        <f>SUM(F22:F35)</f>
        <v>192</v>
      </c>
      <c r="G36" s="67">
        <f>SUM(G22:G35)</f>
        <v>664</v>
      </c>
      <c r="H36" s="67">
        <f>SUM(H22:H35)</f>
        <v>37</v>
      </c>
      <c r="I36" s="67">
        <f>SUM(I22:I35)</f>
        <v>21</v>
      </c>
      <c r="J36" s="67">
        <f>SUM(J22:J35)</f>
        <v>45</v>
      </c>
      <c r="K36" s="67">
        <f>SUM(K22:K35)</f>
        <v>107</v>
      </c>
      <c r="L36" s="67">
        <f>SUM(L22:L35)</f>
        <v>96</v>
      </c>
      <c r="M36" s="67">
        <f>SUM(M22:M35)</f>
        <v>162</v>
      </c>
      <c r="N36" s="67">
        <f>SUM(N22:N35)</f>
        <v>39</v>
      </c>
      <c r="O36" s="67">
        <f>SUM(O22:O35)</f>
        <v>125</v>
      </c>
      <c r="P36" s="67">
        <f>SUM(P22:P35)</f>
        <v>42</v>
      </c>
      <c r="Q36" s="67">
        <f>SUM(Q22:Q35)</f>
        <v>98</v>
      </c>
      <c r="R36" s="67">
        <f>SUM(R22:R35)</f>
        <v>71</v>
      </c>
      <c r="S36" s="67">
        <f>SUM(S22:S35)</f>
        <v>44</v>
      </c>
      <c r="T36" s="67">
        <f>SUM(T22:T35)</f>
        <v>55</v>
      </c>
      <c r="U36" s="67">
        <f>SUM(U22:U35)</f>
        <v>23</v>
      </c>
      <c r="V36" s="67">
        <f>SUM(V22:V35)</f>
        <v>212</v>
      </c>
      <c r="W36" s="67">
        <f>SUM(W22:W35)</f>
        <v>168</v>
      </c>
      <c r="X36" s="67">
        <f>SUM(X22:X35)</f>
        <v>16</v>
      </c>
      <c r="Y36" s="67">
        <f>SUM(Y22:Y35)</f>
        <v>6</v>
      </c>
      <c r="Z36" s="67">
        <f>SUM(Z22:Z35)</f>
        <v>75</v>
      </c>
      <c r="AA36" s="67">
        <f>SUM(AA22:AA35)</f>
        <v>227</v>
      </c>
      <c r="AB36" s="67">
        <f>SUM(AB22:AB35)</f>
        <v>245</v>
      </c>
      <c r="AC36" s="67">
        <f>SUM(AC22:AC35)</f>
        <v>408</v>
      </c>
      <c r="AD36" s="67">
        <f>SUM(AD22:AD35)</f>
        <v>62</v>
      </c>
      <c r="AE36" s="67">
        <f>SUM(AE22:AE35)</f>
        <v>103</v>
      </c>
      <c r="AF36" s="50">
        <f t="shared" si="0"/>
        <v>1357</v>
      </c>
      <c r="AG36" s="50">
        <f t="shared" si="1"/>
        <v>2966</v>
      </c>
      <c r="AH36" s="50">
        <f t="shared" si="2"/>
        <v>4323</v>
      </c>
    </row>
    <row r="37" spans="1:34" ht="69.75" customHeight="1">
      <c r="A37" s="34" t="s">
        <v>56</v>
      </c>
      <c r="B37" s="25" t="s">
        <v>57</v>
      </c>
      <c r="C37" s="25" t="s">
        <v>101</v>
      </c>
      <c r="D37" s="37">
        <v>1</v>
      </c>
      <c r="E37" s="37">
        <v>1</v>
      </c>
      <c r="F37" s="37"/>
      <c r="G37" s="37"/>
      <c r="H37" s="37">
        <v>1</v>
      </c>
      <c r="I37" s="37"/>
      <c r="J37" s="37"/>
      <c r="K37" s="37">
        <v>2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>
        <v>40</v>
      </c>
      <c r="AC37" s="37">
        <v>107</v>
      </c>
      <c r="AD37" s="37">
        <v>3</v>
      </c>
      <c r="AE37" s="37"/>
      <c r="AF37" s="50">
        <f t="shared" si="0"/>
        <v>45</v>
      </c>
      <c r="AG37" s="50">
        <f t="shared" si="1"/>
        <v>110</v>
      </c>
      <c r="AH37" s="50">
        <f t="shared" si="2"/>
        <v>155</v>
      </c>
    </row>
    <row r="38" spans="1:34" ht="41.25" customHeight="1">
      <c r="A38" s="134" t="s">
        <v>127</v>
      </c>
      <c r="B38" s="25" t="s">
        <v>139</v>
      </c>
      <c r="C38" s="25" t="s">
        <v>21</v>
      </c>
      <c r="D38" s="37"/>
      <c r="E38" s="37"/>
      <c r="F38" s="37"/>
      <c r="G38" s="37"/>
      <c r="H38" s="37">
        <v>1</v>
      </c>
      <c r="I38" s="37"/>
      <c r="J38" s="37"/>
      <c r="K38" s="37"/>
      <c r="L38" s="37"/>
      <c r="M38" s="37">
        <v>1</v>
      </c>
      <c r="N38" s="37"/>
      <c r="O38" s="37"/>
      <c r="P38" s="37"/>
      <c r="Q38" s="37"/>
      <c r="R38" s="37">
        <v>1</v>
      </c>
      <c r="S38" s="37"/>
      <c r="T38" s="37"/>
      <c r="U38" s="37"/>
      <c r="V38" s="37"/>
      <c r="W38" s="37"/>
      <c r="X38" s="37"/>
      <c r="Y38" s="37"/>
      <c r="Z38" s="37">
        <v>16</v>
      </c>
      <c r="AA38" s="37">
        <v>62</v>
      </c>
      <c r="AB38" s="37">
        <v>2</v>
      </c>
      <c r="AC38" s="37">
        <v>2</v>
      </c>
      <c r="AD38" s="37"/>
      <c r="AE38" s="37"/>
      <c r="AF38" s="50">
        <f t="shared" si="0"/>
        <v>20</v>
      </c>
      <c r="AG38" s="50">
        <f t="shared" si="1"/>
        <v>65</v>
      </c>
      <c r="AH38" s="50">
        <f t="shared" si="2"/>
        <v>85</v>
      </c>
    </row>
    <row r="39" spans="1:34" ht="41.25" customHeight="1">
      <c r="A39" s="134"/>
      <c r="B39" s="25" t="s">
        <v>140</v>
      </c>
      <c r="C39" s="25" t="s">
        <v>21</v>
      </c>
      <c r="D39" s="37"/>
      <c r="E39" s="37"/>
      <c r="F39" s="37"/>
      <c r="G39" s="37"/>
      <c r="H39" s="37">
        <v>1</v>
      </c>
      <c r="I39" s="37"/>
      <c r="J39" s="37"/>
      <c r="K39" s="37"/>
      <c r="L39" s="37"/>
      <c r="M39" s="37"/>
      <c r="N39" s="37"/>
      <c r="O39" s="37"/>
      <c r="P39" s="37">
        <v>2</v>
      </c>
      <c r="Q39" s="37"/>
      <c r="R39" s="37"/>
      <c r="S39" s="37"/>
      <c r="T39" s="37"/>
      <c r="U39" s="37"/>
      <c r="V39" s="37">
        <v>2</v>
      </c>
      <c r="W39" s="37"/>
      <c r="X39" s="37">
        <v>1</v>
      </c>
      <c r="Y39" s="37"/>
      <c r="Z39" s="37">
        <v>7</v>
      </c>
      <c r="AA39" s="37">
        <v>16</v>
      </c>
      <c r="AB39" s="37">
        <v>1</v>
      </c>
      <c r="AC39" s="37">
        <v>1</v>
      </c>
      <c r="AD39" s="37"/>
      <c r="AE39" s="37"/>
      <c r="AF39" s="50">
        <f t="shared" si="0"/>
        <v>14</v>
      </c>
      <c r="AG39" s="50">
        <f t="shared" si="1"/>
        <v>17</v>
      </c>
      <c r="AH39" s="50">
        <f t="shared" si="2"/>
        <v>31</v>
      </c>
    </row>
    <row r="40" spans="1:34" ht="44.25" customHeight="1">
      <c r="A40" s="134"/>
      <c r="B40" s="25" t="s">
        <v>136</v>
      </c>
      <c r="C40" s="25" t="s">
        <v>21</v>
      </c>
      <c r="D40" s="37"/>
      <c r="E40" s="37"/>
      <c r="F40" s="37"/>
      <c r="G40" s="37"/>
      <c r="H40" s="37">
        <v>4</v>
      </c>
      <c r="I40" s="37"/>
      <c r="J40" s="37"/>
      <c r="K40" s="37">
        <v>1</v>
      </c>
      <c r="L40" s="37">
        <v>2</v>
      </c>
      <c r="M40" s="37">
        <v>1</v>
      </c>
      <c r="N40" s="37"/>
      <c r="O40" s="37"/>
      <c r="P40" s="37">
        <v>2</v>
      </c>
      <c r="Q40" s="37">
        <v>1</v>
      </c>
      <c r="R40" s="37">
        <v>2</v>
      </c>
      <c r="S40" s="37"/>
      <c r="T40" s="37">
        <v>8</v>
      </c>
      <c r="U40" s="37"/>
      <c r="V40" s="37">
        <v>5</v>
      </c>
      <c r="W40" s="37"/>
      <c r="X40" s="37">
        <v>2</v>
      </c>
      <c r="Y40" s="37">
        <v>1</v>
      </c>
      <c r="Z40" s="37">
        <v>7</v>
      </c>
      <c r="AA40" s="37">
        <v>29</v>
      </c>
      <c r="AB40" s="37">
        <v>1</v>
      </c>
      <c r="AC40" s="37"/>
      <c r="AD40" s="37"/>
      <c r="AE40" s="37"/>
      <c r="AF40" s="50">
        <f t="shared" si="0"/>
        <v>33</v>
      </c>
      <c r="AG40" s="50">
        <f t="shared" si="1"/>
        <v>33</v>
      </c>
      <c r="AH40" s="50">
        <f t="shared" si="2"/>
        <v>66</v>
      </c>
    </row>
    <row r="41" spans="1:34" ht="66" customHeight="1">
      <c r="A41" s="134"/>
      <c r="B41" s="26" t="s">
        <v>128</v>
      </c>
      <c r="C41" s="26" t="s">
        <v>21</v>
      </c>
      <c r="D41" s="26">
        <f>SUM(D38:D40)</f>
        <v>0</v>
      </c>
      <c r="E41" s="67">
        <f aca="true" t="shared" si="3" ref="E41:AE41">SUM(E38:E40)</f>
        <v>0</v>
      </c>
      <c r="F41" s="67">
        <f t="shared" si="3"/>
        <v>0</v>
      </c>
      <c r="G41" s="67">
        <f t="shared" si="3"/>
        <v>0</v>
      </c>
      <c r="H41" s="67">
        <f t="shared" si="3"/>
        <v>6</v>
      </c>
      <c r="I41" s="67">
        <f t="shared" si="3"/>
        <v>0</v>
      </c>
      <c r="J41" s="67">
        <f t="shared" si="3"/>
        <v>0</v>
      </c>
      <c r="K41" s="67">
        <f t="shared" si="3"/>
        <v>1</v>
      </c>
      <c r="L41" s="67">
        <f t="shared" si="3"/>
        <v>2</v>
      </c>
      <c r="M41" s="67">
        <f t="shared" si="3"/>
        <v>2</v>
      </c>
      <c r="N41" s="67">
        <f t="shared" si="3"/>
        <v>0</v>
      </c>
      <c r="O41" s="67">
        <f t="shared" si="3"/>
        <v>0</v>
      </c>
      <c r="P41" s="67">
        <f t="shared" si="3"/>
        <v>4</v>
      </c>
      <c r="Q41" s="67">
        <f t="shared" si="3"/>
        <v>1</v>
      </c>
      <c r="R41" s="67">
        <f t="shared" si="3"/>
        <v>3</v>
      </c>
      <c r="S41" s="67">
        <f t="shared" si="3"/>
        <v>0</v>
      </c>
      <c r="T41" s="67">
        <f t="shared" si="3"/>
        <v>8</v>
      </c>
      <c r="U41" s="67">
        <f t="shared" si="3"/>
        <v>0</v>
      </c>
      <c r="V41" s="67">
        <f t="shared" si="3"/>
        <v>7</v>
      </c>
      <c r="W41" s="67">
        <f t="shared" si="3"/>
        <v>0</v>
      </c>
      <c r="X41" s="67">
        <f t="shared" si="3"/>
        <v>3</v>
      </c>
      <c r="Y41" s="67">
        <f t="shared" si="3"/>
        <v>1</v>
      </c>
      <c r="Z41" s="67">
        <f t="shared" si="3"/>
        <v>30</v>
      </c>
      <c r="AA41" s="67">
        <f t="shared" si="3"/>
        <v>107</v>
      </c>
      <c r="AB41" s="67">
        <f t="shared" si="3"/>
        <v>4</v>
      </c>
      <c r="AC41" s="67">
        <f t="shared" si="3"/>
        <v>3</v>
      </c>
      <c r="AD41" s="67">
        <f t="shared" si="3"/>
        <v>0</v>
      </c>
      <c r="AE41" s="67">
        <f t="shared" si="3"/>
        <v>0</v>
      </c>
      <c r="AF41" s="50">
        <f t="shared" si="0"/>
        <v>67</v>
      </c>
      <c r="AG41" s="50">
        <f t="shared" si="1"/>
        <v>115</v>
      </c>
      <c r="AH41" s="50">
        <f t="shared" si="2"/>
        <v>182</v>
      </c>
    </row>
    <row r="42" spans="1:34" ht="34.5" customHeight="1">
      <c r="A42" s="134" t="s">
        <v>58</v>
      </c>
      <c r="B42" s="25" t="s">
        <v>59</v>
      </c>
      <c r="C42" s="24" t="s">
        <v>11</v>
      </c>
      <c r="D42" s="37">
        <v>5</v>
      </c>
      <c r="E42" s="37">
        <v>8</v>
      </c>
      <c r="F42" s="37">
        <v>14</v>
      </c>
      <c r="G42" s="37">
        <v>8</v>
      </c>
      <c r="H42" s="37"/>
      <c r="I42" s="37"/>
      <c r="J42" s="37"/>
      <c r="K42" s="37"/>
      <c r="L42" s="37">
        <v>2</v>
      </c>
      <c r="M42" s="37">
        <v>1</v>
      </c>
      <c r="N42" s="37"/>
      <c r="O42" s="37">
        <v>1</v>
      </c>
      <c r="P42" s="37">
        <v>3</v>
      </c>
      <c r="Q42" s="37">
        <v>1</v>
      </c>
      <c r="R42" s="37">
        <v>2</v>
      </c>
      <c r="S42" s="37"/>
      <c r="T42" s="37"/>
      <c r="U42" s="37"/>
      <c r="V42" s="37">
        <v>4</v>
      </c>
      <c r="W42" s="37"/>
      <c r="X42" s="37"/>
      <c r="Y42" s="37"/>
      <c r="Z42" s="37">
        <v>4</v>
      </c>
      <c r="AA42" s="37">
        <v>1</v>
      </c>
      <c r="AB42" s="37">
        <v>13</v>
      </c>
      <c r="AC42" s="37">
        <v>3</v>
      </c>
      <c r="AD42" s="37">
        <v>1</v>
      </c>
      <c r="AE42" s="37">
        <v>1</v>
      </c>
      <c r="AF42" s="50">
        <f t="shared" si="0"/>
        <v>48</v>
      </c>
      <c r="AG42" s="50">
        <f t="shared" si="1"/>
        <v>24</v>
      </c>
      <c r="AH42" s="50">
        <f t="shared" si="2"/>
        <v>72</v>
      </c>
    </row>
    <row r="43" spans="1:34" ht="34.5" customHeight="1">
      <c r="A43" s="134"/>
      <c r="B43" s="25" t="s">
        <v>37</v>
      </c>
      <c r="C43" s="24" t="s">
        <v>11</v>
      </c>
      <c r="D43" s="37">
        <v>33</v>
      </c>
      <c r="E43" s="37">
        <v>70</v>
      </c>
      <c r="F43" s="37">
        <v>17</v>
      </c>
      <c r="G43" s="37">
        <v>20</v>
      </c>
      <c r="H43" s="37">
        <v>1</v>
      </c>
      <c r="I43" s="37">
        <v>1</v>
      </c>
      <c r="J43" s="37">
        <v>5</v>
      </c>
      <c r="K43" s="37">
        <v>2</v>
      </c>
      <c r="L43" s="37">
        <v>1</v>
      </c>
      <c r="M43" s="37">
        <v>4</v>
      </c>
      <c r="N43" s="37"/>
      <c r="O43" s="37"/>
      <c r="P43" s="37">
        <v>2</v>
      </c>
      <c r="Q43" s="37">
        <v>1</v>
      </c>
      <c r="R43" s="37">
        <v>2</v>
      </c>
      <c r="S43" s="37">
        <v>3</v>
      </c>
      <c r="T43" s="37">
        <v>1</v>
      </c>
      <c r="U43" s="37">
        <v>2</v>
      </c>
      <c r="V43" s="37">
        <v>5</v>
      </c>
      <c r="W43" s="37">
        <v>2</v>
      </c>
      <c r="X43" s="37"/>
      <c r="Y43" s="37">
        <v>1</v>
      </c>
      <c r="Z43" s="37">
        <v>3</v>
      </c>
      <c r="AA43" s="37">
        <v>4</v>
      </c>
      <c r="AB43" s="37">
        <v>16</v>
      </c>
      <c r="AC43" s="37">
        <v>5</v>
      </c>
      <c r="AD43" s="37">
        <v>7</v>
      </c>
      <c r="AE43" s="37"/>
      <c r="AF43" s="50">
        <f t="shared" si="0"/>
        <v>93</v>
      </c>
      <c r="AG43" s="50">
        <f t="shared" si="1"/>
        <v>115</v>
      </c>
      <c r="AH43" s="50">
        <f t="shared" si="2"/>
        <v>208</v>
      </c>
    </row>
    <row r="44" spans="1:34" ht="34.5" customHeight="1">
      <c r="A44" s="134"/>
      <c r="B44" s="25" t="s">
        <v>60</v>
      </c>
      <c r="C44" s="24" t="s">
        <v>11</v>
      </c>
      <c r="D44" s="37">
        <v>6</v>
      </c>
      <c r="E44" s="37">
        <v>36</v>
      </c>
      <c r="F44" s="37">
        <v>14</v>
      </c>
      <c r="G44" s="37">
        <v>38</v>
      </c>
      <c r="H44" s="37"/>
      <c r="I44" s="37"/>
      <c r="J44" s="37">
        <v>1</v>
      </c>
      <c r="K44" s="37">
        <v>4</v>
      </c>
      <c r="L44" s="37">
        <v>7</v>
      </c>
      <c r="M44" s="37">
        <v>5</v>
      </c>
      <c r="N44" s="37"/>
      <c r="O44" s="37"/>
      <c r="P44" s="37">
        <v>4</v>
      </c>
      <c r="Q44" s="37">
        <v>3</v>
      </c>
      <c r="R44" s="37">
        <v>4</v>
      </c>
      <c r="S44" s="37">
        <v>4</v>
      </c>
      <c r="T44" s="37">
        <v>4</v>
      </c>
      <c r="U44" s="37">
        <v>1</v>
      </c>
      <c r="V44" s="37">
        <v>7</v>
      </c>
      <c r="W44" s="37">
        <v>2</v>
      </c>
      <c r="X44" s="37">
        <v>1</v>
      </c>
      <c r="Y44" s="37">
        <v>2</v>
      </c>
      <c r="Z44" s="37">
        <v>16</v>
      </c>
      <c r="AA44" s="37">
        <v>3</v>
      </c>
      <c r="AB44" s="37">
        <v>29</v>
      </c>
      <c r="AC44" s="37">
        <v>8</v>
      </c>
      <c r="AD44" s="37">
        <v>11</v>
      </c>
      <c r="AE44" s="37"/>
      <c r="AF44" s="50">
        <f t="shared" si="0"/>
        <v>104</v>
      </c>
      <c r="AG44" s="50">
        <f t="shared" si="1"/>
        <v>106</v>
      </c>
      <c r="AH44" s="50">
        <f t="shared" si="2"/>
        <v>210</v>
      </c>
    </row>
    <row r="45" spans="1:34" ht="59.25" customHeight="1">
      <c r="A45" s="134"/>
      <c r="B45" s="25" t="s">
        <v>61</v>
      </c>
      <c r="C45" s="24" t="s">
        <v>11</v>
      </c>
      <c r="D45" s="37">
        <v>2</v>
      </c>
      <c r="E45" s="37">
        <v>15</v>
      </c>
      <c r="F45" s="37">
        <v>3</v>
      </c>
      <c r="G45" s="37">
        <v>4</v>
      </c>
      <c r="H45" s="37"/>
      <c r="I45" s="37"/>
      <c r="J45" s="37">
        <v>2</v>
      </c>
      <c r="K45" s="37"/>
      <c r="L45" s="37">
        <v>1</v>
      </c>
      <c r="M45" s="37">
        <v>2</v>
      </c>
      <c r="N45" s="37"/>
      <c r="O45" s="37"/>
      <c r="P45" s="37"/>
      <c r="Q45" s="37"/>
      <c r="R45" s="37"/>
      <c r="S45" s="37"/>
      <c r="T45" s="37">
        <v>1</v>
      </c>
      <c r="U45" s="37"/>
      <c r="V45" s="37">
        <v>1</v>
      </c>
      <c r="W45" s="37"/>
      <c r="X45" s="37"/>
      <c r="Y45" s="37"/>
      <c r="Z45" s="37">
        <v>1</v>
      </c>
      <c r="AA45" s="37"/>
      <c r="AB45" s="37">
        <v>5</v>
      </c>
      <c r="AC45" s="37"/>
      <c r="AD45" s="37">
        <v>2</v>
      </c>
      <c r="AE45" s="37">
        <v>2</v>
      </c>
      <c r="AF45" s="50">
        <f t="shared" si="0"/>
        <v>18</v>
      </c>
      <c r="AG45" s="50">
        <f t="shared" si="1"/>
        <v>23</v>
      </c>
      <c r="AH45" s="50">
        <f t="shared" si="2"/>
        <v>41</v>
      </c>
    </row>
    <row r="46" spans="1:34" ht="34.5" customHeight="1">
      <c r="A46" s="134"/>
      <c r="B46" s="25" t="s">
        <v>62</v>
      </c>
      <c r="C46" s="24" t="s">
        <v>11</v>
      </c>
      <c r="D46" s="37">
        <v>5</v>
      </c>
      <c r="E46" s="37">
        <v>7</v>
      </c>
      <c r="F46" s="37">
        <v>4</v>
      </c>
      <c r="G46" s="37">
        <v>1</v>
      </c>
      <c r="H46" s="37"/>
      <c r="I46" s="37"/>
      <c r="J46" s="37">
        <v>2</v>
      </c>
      <c r="K46" s="37">
        <v>1</v>
      </c>
      <c r="L46" s="37">
        <v>1</v>
      </c>
      <c r="M46" s="37">
        <v>1</v>
      </c>
      <c r="N46" s="37">
        <v>3</v>
      </c>
      <c r="O46" s="37">
        <v>1</v>
      </c>
      <c r="P46" s="37"/>
      <c r="Q46" s="37"/>
      <c r="R46" s="37">
        <v>5</v>
      </c>
      <c r="S46" s="37"/>
      <c r="T46" s="37"/>
      <c r="U46" s="37"/>
      <c r="V46" s="37">
        <v>15</v>
      </c>
      <c r="W46" s="37">
        <v>3</v>
      </c>
      <c r="X46" s="37"/>
      <c r="Y46" s="37"/>
      <c r="Z46" s="37">
        <v>8</v>
      </c>
      <c r="AA46" s="37">
        <v>4</v>
      </c>
      <c r="AB46" s="37">
        <v>5</v>
      </c>
      <c r="AC46" s="37">
        <v>1</v>
      </c>
      <c r="AD46" s="37">
        <v>4</v>
      </c>
      <c r="AE46" s="37"/>
      <c r="AF46" s="50">
        <f t="shared" si="0"/>
        <v>52</v>
      </c>
      <c r="AG46" s="50">
        <f t="shared" si="1"/>
        <v>19</v>
      </c>
      <c r="AH46" s="50">
        <f t="shared" si="2"/>
        <v>71</v>
      </c>
    </row>
    <row r="47" spans="1:34" ht="34.5" customHeight="1">
      <c r="A47" s="134"/>
      <c r="B47" s="68" t="s">
        <v>205</v>
      </c>
      <c r="C47" s="69" t="s">
        <v>11</v>
      </c>
      <c r="D47" s="37">
        <v>9</v>
      </c>
      <c r="E47" s="37">
        <v>60</v>
      </c>
      <c r="F47" s="37">
        <v>6</v>
      </c>
      <c r="G47" s="37">
        <v>20</v>
      </c>
      <c r="H47" s="37"/>
      <c r="I47" s="37">
        <v>2</v>
      </c>
      <c r="J47" s="37">
        <v>3</v>
      </c>
      <c r="K47" s="37">
        <v>8</v>
      </c>
      <c r="L47" s="37"/>
      <c r="M47" s="37">
        <v>3</v>
      </c>
      <c r="N47" s="37">
        <v>2</v>
      </c>
      <c r="O47" s="37">
        <v>1</v>
      </c>
      <c r="P47" s="37"/>
      <c r="Q47" s="37"/>
      <c r="R47" s="37">
        <v>2</v>
      </c>
      <c r="S47" s="37">
        <v>6</v>
      </c>
      <c r="T47" s="37"/>
      <c r="U47" s="37">
        <v>3</v>
      </c>
      <c r="V47" s="37"/>
      <c r="W47" s="37"/>
      <c r="X47" s="37">
        <v>1</v>
      </c>
      <c r="Y47" s="37"/>
      <c r="Z47" s="37">
        <v>2</v>
      </c>
      <c r="AA47" s="37">
        <v>3</v>
      </c>
      <c r="AB47" s="37">
        <v>1</v>
      </c>
      <c r="AC47" s="37">
        <v>6</v>
      </c>
      <c r="AD47" s="37">
        <v>2</v>
      </c>
      <c r="AE47" s="37">
        <v>2</v>
      </c>
      <c r="AF47" s="67"/>
      <c r="AG47" s="67"/>
      <c r="AH47" s="67"/>
    </row>
    <row r="48" spans="1:34" ht="34.5" customHeight="1">
      <c r="A48" s="134"/>
      <c r="B48" s="68" t="s">
        <v>210</v>
      </c>
      <c r="C48" s="24" t="s">
        <v>11</v>
      </c>
      <c r="D48" s="37">
        <v>3</v>
      </c>
      <c r="E48" s="37">
        <v>25</v>
      </c>
      <c r="F48" s="37">
        <v>3</v>
      </c>
      <c r="G48" s="37">
        <v>10</v>
      </c>
      <c r="H48" s="37"/>
      <c r="I48" s="37"/>
      <c r="J48" s="37">
        <v>1</v>
      </c>
      <c r="K48" s="37">
        <v>2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>
        <v>1</v>
      </c>
      <c r="W48" s="37"/>
      <c r="X48" s="37"/>
      <c r="Y48" s="37"/>
      <c r="Z48" s="37"/>
      <c r="AA48" s="37"/>
      <c r="AB48" s="37">
        <v>1</v>
      </c>
      <c r="AC48" s="37">
        <v>1</v>
      </c>
      <c r="AD48" s="37">
        <v>2</v>
      </c>
      <c r="AE48" s="37"/>
      <c r="AF48" s="50">
        <f t="shared" si="0"/>
        <v>11</v>
      </c>
      <c r="AG48" s="50">
        <f t="shared" si="1"/>
        <v>38</v>
      </c>
      <c r="AH48" s="50">
        <f t="shared" si="2"/>
        <v>49</v>
      </c>
    </row>
    <row r="49" spans="1:34" ht="34.5" customHeight="1">
      <c r="A49" s="134"/>
      <c r="B49" s="26" t="s">
        <v>35</v>
      </c>
      <c r="C49" s="23" t="s">
        <v>11</v>
      </c>
      <c r="D49" s="26">
        <f>SUM(D42:D48)</f>
        <v>63</v>
      </c>
      <c r="E49" s="26">
        <f aca="true" t="shared" si="4" ref="E49:R49">SUM(E42:E48)</f>
        <v>221</v>
      </c>
      <c r="F49" s="50">
        <f t="shared" si="4"/>
        <v>61</v>
      </c>
      <c r="G49" s="50">
        <f t="shared" si="4"/>
        <v>101</v>
      </c>
      <c r="H49" s="26">
        <f t="shared" si="4"/>
        <v>1</v>
      </c>
      <c r="I49" s="26">
        <f t="shared" si="4"/>
        <v>3</v>
      </c>
      <c r="J49" s="26">
        <f t="shared" si="4"/>
        <v>14</v>
      </c>
      <c r="K49" s="26">
        <f t="shared" si="4"/>
        <v>17</v>
      </c>
      <c r="L49" s="26">
        <f t="shared" si="4"/>
        <v>12</v>
      </c>
      <c r="M49" s="26">
        <f t="shared" si="4"/>
        <v>16</v>
      </c>
      <c r="N49" s="26">
        <f t="shared" si="4"/>
        <v>5</v>
      </c>
      <c r="O49" s="26">
        <f t="shared" si="4"/>
        <v>3</v>
      </c>
      <c r="P49" s="26">
        <f t="shared" si="4"/>
        <v>9</v>
      </c>
      <c r="Q49" s="26">
        <f t="shared" si="4"/>
        <v>5</v>
      </c>
      <c r="R49" s="26">
        <f t="shared" si="4"/>
        <v>15</v>
      </c>
      <c r="S49" s="26">
        <f>SUM(S42:S48)</f>
        <v>13</v>
      </c>
      <c r="T49" s="26">
        <f aca="true" t="shared" si="5" ref="T49:AE49">SUM(T42:T48)</f>
        <v>6</v>
      </c>
      <c r="U49" s="26">
        <f t="shared" si="5"/>
        <v>6</v>
      </c>
      <c r="V49" s="26">
        <f t="shared" si="5"/>
        <v>33</v>
      </c>
      <c r="W49" s="26">
        <f t="shared" si="5"/>
        <v>7</v>
      </c>
      <c r="X49" s="26">
        <f t="shared" si="5"/>
        <v>2</v>
      </c>
      <c r="Y49" s="26">
        <f t="shared" si="5"/>
        <v>3</v>
      </c>
      <c r="Z49" s="26">
        <f t="shared" si="5"/>
        <v>34</v>
      </c>
      <c r="AA49" s="26">
        <f t="shared" si="5"/>
        <v>15</v>
      </c>
      <c r="AB49" s="26">
        <f t="shared" si="5"/>
        <v>70</v>
      </c>
      <c r="AC49" s="26">
        <f t="shared" si="5"/>
        <v>24</v>
      </c>
      <c r="AD49" s="26">
        <f t="shared" si="5"/>
        <v>29</v>
      </c>
      <c r="AE49" s="26">
        <f t="shared" si="5"/>
        <v>5</v>
      </c>
      <c r="AF49" s="50">
        <f t="shared" si="0"/>
        <v>354</v>
      </c>
      <c r="AG49" s="50">
        <f t="shared" si="1"/>
        <v>439</v>
      </c>
      <c r="AH49" s="50">
        <f t="shared" si="2"/>
        <v>793</v>
      </c>
    </row>
    <row r="50" spans="1:34" ht="34.5" customHeight="1">
      <c r="A50" s="133" t="s">
        <v>64</v>
      </c>
      <c r="B50" s="133"/>
      <c r="C50" s="24" t="s">
        <v>11</v>
      </c>
      <c r="D50" s="37">
        <v>133</v>
      </c>
      <c r="E50" s="37">
        <v>160</v>
      </c>
      <c r="F50" s="37">
        <v>160</v>
      </c>
      <c r="G50" s="37">
        <v>101</v>
      </c>
      <c r="H50" s="37">
        <v>38</v>
      </c>
      <c r="I50" s="37">
        <v>6</v>
      </c>
      <c r="J50" s="37">
        <v>118</v>
      </c>
      <c r="K50" s="37">
        <v>41</v>
      </c>
      <c r="L50" s="37">
        <v>86</v>
      </c>
      <c r="M50" s="37">
        <v>33</v>
      </c>
      <c r="N50" s="37">
        <v>112</v>
      </c>
      <c r="O50" s="37">
        <v>50</v>
      </c>
      <c r="P50" s="37">
        <v>131</v>
      </c>
      <c r="Q50" s="37">
        <v>57</v>
      </c>
      <c r="R50" s="37">
        <v>56</v>
      </c>
      <c r="S50" s="37">
        <v>6</v>
      </c>
      <c r="T50" s="37">
        <v>24</v>
      </c>
      <c r="U50" s="37">
        <v>4</v>
      </c>
      <c r="V50" s="37">
        <v>41</v>
      </c>
      <c r="W50" s="37">
        <v>8</v>
      </c>
      <c r="X50" s="37">
        <v>33</v>
      </c>
      <c r="Y50" s="37">
        <v>1</v>
      </c>
      <c r="Z50" s="37">
        <v>52</v>
      </c>
      <c r="AA50" s="37">
        <v>30</v>
      </c>
      <c r="AB50" s="37">
        <v>75</v>
      </c>
      <c r="AC50" s="37">
        <v>19</v>
      </c>
      <c r="AD50" s="37">
        <v>54</v>
      </c>
      <c r="AE50" s="37">
        <v>17</v>
      </c>
      <c r="AF50" s="50">
        <f t="shared" si="0"/>
        <v>1113</v>
      </c>
      <c r="AG50" s="50">
        <f t="shared" si="1"/>
        <v>533</v>
      </c>
      <c r="AH50" s="50">
        <f t="shared" si="2"/>
        <v>1646</v>
      </c>
    </row>
    <row r="51" spans="1:34" ht="34.5" customHeight="1">
      <c r="A51" s="134" t="s">
        <v>65</v>
      </c>
      <c r="B51" s="25" t="s">
        <v>66</v>
      </c>
      <c r="C51" s="24" t="s">
        <v>11</v>
      </c>
      <c r="D51" s="37">
        <v>3</v>
      </c>
      <c r="E51" s="37">
        <v>41</v>
      </c>
      <c r="F51" s="37">
        <v>4</v>
      </c>
      <c r="G51" s="37">
        <v>20</v>
      </c>
      <c r="H51" s="37">
        <v>1</v>
      </c>
      <c r="I51" s="37"/>
      <c r="J51" s="37"/>
      <c r="K51" s="37">
        <v>4</v>
      </c>
      <c r="L51" s="37">
        <v>2</v>
      </c>
      <c r="M51" s="37">
        <v>13</v>
      </c>
      <c r="N51" s="37">
        <v>2</v>
      </c>
      <c r="O51" s="37">
        <v>4</v>
      </c>
      <c r="P51" s="37"/>
      <c r="Q51" s="37">
        <v>7</v>
      </c>
      <c r="R51" s="37">
        <v>5</v>
      </c>
      <c r="S51" s="37"/>
      <c r="T51" s="37"/>
      <c r="U51" s="37">
        <v>1</v>
      </c>
      <c r="V51" s="37">
        <v>15</v>
      </c>
      <c r="W51" s="37">
        <v>13</v>
      </c>
      <c r="X51" s="37"/>
      <c r="Y51" s="37"/>
      <c r="Z51" s="37">
        <v>5</v>
      </c>
      <c r="AA51" s="37">
        <v>24</v>
      </c>
      <c r="AB51" s="37">
        <v>2</v>
      </c>
      <c r="AC51" s="37">
        <v>15</v>
      </c>
      <c r="AD51" s="37"/>
      <c r="AE51" s="37">
        <v>3</v>
      </c>
      <c r="AF51" s="50">
        <f t="shared" si="0"/>
        <v>39</v>
      </c>
      <c r="AG51" s="50">
        <f t="shared" si="1"/>
        <v>145</v>
      </c>
      <c r="AH51" s="50">
        <f t="shared" si="2"/>
        <v>184</v>
      </c>
    </row>
    <row r="52" spans="1:34" ht="34.5" customHeight="1">
      <c r="A52" s="134"/>
      <c r="B52" s="25" t="s">
        <v>67</v>
      </c>
      <c r="C52" s="24" t="s">
        <v>11</v>
      </c>
      <c r="D52" s="37">
        <v>3</v>
      </c>
      <c r="E52" s="37">
        <v>48</v>
      </c>
      <c r="F52" s="37">
        <v>3</v>
      </c>
      <c r="G52" s="37">
        <v>18</v>
      </c>
      <c r="H52" s="37">
        <v>2</v>
      </c>
      <c r="I52" s="37"/>
      <c r="J52" s="37"/>
      <c r="K52" s="37">
        <v>4</v>
      </c>
      <c r="L52" s="37">
        <v>3</v>
      </c>
      <c r="M52" s="37">
        <v>9</v>
      </c>
      <c r="N52" s="37">
        <v>1</v>
      </c>
      <c r="O52" s="37">
        <v>5</v>
      </c>
      <c r="P52" s="37"/>
      <c r="Q52" s="37"/>
      <c r="R52" s="37">
        <v>4</v>
      </c>
      <c r="S52" s="37">
        <v>2</v>
      </c>
      <c r="T52" s="37"/>
      <c r="U52" s="37">
        <v>1</v>
      </c>
      <c r="V52" s="37">
        <v>4</v>
      </c>
      <c r="W52" s="37">
        <v>4</v>
      </c>
      <c r="X52" s="37"/>
      <c r="Y52" s="37"/>
      <c r="Z52" s="37">
        <v>3</v>
      </c>
      <c r="AA52" s="37">
        <v>11</v>
      </c>
      <c r="AB52" s="37">
        <v>2</v>
      </c>
      <c r="AC52" s="37">
        <v>7</v>
      </c>
      <c r="AD52" s="37"/>
      <c r="AE52" s="37">
        <v>2</v>
      </c>
      <c r="AF52" s="50">
        <f t="shared" si="0"/>
        <v>25</v>
      </c>
      <c r="AG52" s="50">
        <f t="shared" si="1"/>
        <v>111</v>
      </c>
      <c r="AH52" s="50">
        <f t="shared" si="2"/>
        <v>136</v>
      </c>
    </row>
    <row r="53" spans="1:34" ht="52.5" customHeight="1">
      <c r="A53" s="134"/>
      <c r="B53" s="25" t="s">
        <v>68</v>
      </c>
      <c r="C53" s="24" t="s">
        <v>11</v>
      </c>
      <c r="D53" s="37">
        <v>6</v>
      </c>
      <c r="E53" s="37">
        <v>53</v>
      </c>
      <c r="F53" s="37">
        <v>1</v>
      </c>
      <c r="G53" s="37">
        <v>36</v>
      </c>
      <c r="H53" s="37"/>
      <c r="I53" s="37">
        <v>3</v>
      </c>
      <c r="J53" s="37"/>
      <c r="K53" s="37">
        <v>5</v>
      </c>
      <c r="L53" s="37">
        <v>1</v>
      </c>
      <c r="M53" s="37">
        <v>11</v>
      </c>
      <c r="N53" s="37">
        <v>2</v>
      </c>
      <c r="O53" s="37">
        <v>6</v>
      </c>
      <c r="P53" s="37">
        <v>2</v>
      </c>
      <c r="Q53" s="37">
        <v>9</v>
      </c>
      <c r="R53" s="37">
        <v>3</v>
      </c>
      <c r="S53" s="37"/>
      <c r="T53" s="37">
        <v>1</v>
      </c>
      <c r="U53" s="37">
        <v>1</v>
      </c>
      <c r="V53" s="37">
        <v>3</v>
      </c>
      <c r="W53" s="37">
        <v>14</v>
      </c>
      <c r="X53" s="37"/>
      <c r="Y53" s="37">
        <v>2</v>
      </c>
      <c r="Z53" s="37">
        <v>4</v>
      </c>
      <c r="AA53" s="37">
        <v>9</v>
      </c>
      <c r="AB53" s="37">
        <v>4</v>
      </c>
      <c r="AC53" s="37">
        <v>14</v>
      </c>
      <c r="AD53" s="37">
        <v>1</v>
      </c>
      <c r="AE53" s="37">
        <v>2</v>
      </c>
      <c r="AF53" s="50">
        <f t="shared" si="0"/>
        <v>28</v>
      </c>
      <c r="AG53" s="50">
        <f t="shared" si="1"/>
        <v>165</v>
      </c>
      <c r="AH53" s="50">
        <f t="shared" si="2"/>
        <v>193</v>
      </c>
    </row>
    <row r="54" spans="1:34" ht="34.5" customHeight="1">
      <c r="A54" s="134"/>
      <c r="B54" s="25" t="s">
        <v>69</v>
      </c>
      <c r="C54" s="24" t="s">
        <v>11</v>
      </c>
      <c r="D54" s="37">
        <v>2</v>
      </c>
      <c r="E54" s="37">
        <v>133</v>
      </c>
      <c r="F54" s="37">
        <v>13</v>
      </c>
      <c r="G54" s="37">
        <v>123</v>
      </c>
      <c r="H54" s="37">
        <v>2</v>
      </c>
      <c r="I54" s="37"/>
      <c r="J54" s="37"/>
      <c r="K54" s="37">
        <v>19</v>
      </c>
      <c r="L54" s="37">
        <v>6</v>
      </c>
      <c r="M54" s="37">
        <v>27</v>
      </c>
      <c r="N54" s="37">
        <v>1</v>
      </c>
      <c r="O54" s="37">
        <v>16</v>
      </c>
      <c r="P54" s="37">
        <v>3</v>
      </c>
      <c r="Q54" s="37">
        <v>23</v>
      </c>
      <c r="R54" s="37"/>
      <c r="S54" s="37">
        <v>1</v>
      </c>
      <c r="T54" s="37">
        <v>1</v>
      </c>
      <c r="U54" s="37">
        <v>4</v>
      </c>
      <c r="V54" s="37">
        <v>7</v>
      </c>
      <c r="W54" s="37">
        <v>19</v>
      </c>
      <c r="X54" s="37"/>
      <c r="Y54" s="37"/>
      <c r="Z54" s="37">
        <v>2</v>
      </c>
      <c r="AA54" s="37">
        <v>12</v>
      </c>
      <c r="AB54" s="37">
        <v>2</v>
      </c>
      <c r="AC54" s="37">
        <v>25</v>
      </c>
      <c r="AD54" s="37">
        <v>3</v>
      </c>
      <c r="AE54" s="37">
        <v>12</v>
      </c>
      <c r="AF54" s="50">
        <f t="shared" si="0"/>
        <v>42</v>
      </c>
      <c r="AG54" s="50">
        <f t="shared" si="1"/>
        <v>414</v>
      </c>
      <c r="AH54" s="50">
        <f t="shared" si="2"/>
        <v>456</v>
      </c>
    </row>
    <row r="55" spans="1:34" ht="34.5" customHeight="1">
      <c r="A55" s="134"/>
      <c r="B55" s="25" t="s">
        <v>70</v>
      </c>
      <c r="C55" s="24" t="s">
        <v>11</v>
      </c>
      <c r="D55" s="25"/>
      <c r="E55" s="25"/>
      <c r="F55" s="51"/>
      <c r="G55" s="51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50">
        <f t="shared" si="0"/>
        <v>0</v>
      </c>
      <c r="AG55" s="50">
        <f t="shared" si="1"/>
        <v>0</v>
      </c>
      <c r="AH55" s="50">
        <f t="shared" si="2"/>
        <v>0</v>
      </c>
    </row>
    <row r="56" spans="1:34" ht="59.25" customHeight="1">
      <c r="A56" s="134"/>
      <c r="B56" s="26" t="s">
        <v>71</v>
      </c>
      <c r="C56" s="23" t="s">
        <v>11</v>
      </c>
      <c r="D56" s="26">
        <f>SUM(D51:D55)</f>
        <v>14</v>
      </c>
      <c r="E56" s="50">
        <f>SUM(E51:E55)</f>
        <v>275</v>
      </c>
      <c r="F56" s="50">
        <f>SUM(F51:F55)</f>
        <v>21</v>
      </c>
      <c r="G56" s="50">
        <f>SUM(G51:G55)</f>
        <v>197</v>
      </c>
      <c r="H56" s="26">
        <f aca="true" t="shared" si="6" ref="H56:AE56">SUM(H51:H55)</f>
        <v>5</v>
      </c>
      <c r="I56" s="26">
        <f t="shared" si="6"/>
        <v>3</v>
      </c>
      <c r="J56" s="26">
        <f t="shared" si="6"/>
        <v>0</v>
      </c>
      <c r="K56" s="26">
        <f t="shared" si="6"/>
        <v>32</v>
      </c>
      <c r="L56" s="26">
        <f t="shared" si="6"/>
        <v>12</v>
      </c>
      <c r="M56" s="26">
        <f t="shared" si="6"/>
        <v>60</v>
      </c>
      <c r="N56" s="26">
        <f t="shared" si="6"/>
        <v>6</v>
      </c>
      <c r="O56" s="26">
        <f t="shared" si="6"/>
        <v>31</v>
      </c>
      <c r="P56" s="26">
        <f t="shared" si="6"/>
        <v>5</v>
      </c>
      <c r="Q56" s="26">
        <f t="shared" si="6"/>
        <v>39</v>
      </c>
      <c r="R56" s="26">
        <f t="shared" si="6"/>
        <v>12</v>
      </c>
      <c r="S56" s="26">
        <f t="shared" si="6"/>
        <v>3</v>
      </c>
      <c r="T56" s="26">
        <f t="shared" si="6"/>
        <v>2</v>
      </c>
      <c r="U56" s="26">
        <f t="shared" si="6"/>
        <v>7</v>
      </c>
      <c r="V56" s="26">
        <f t="shared" si="6"/>
        <v>29</v>
      </c>
      <c r="W56" s="26">
        <f t="shared" si="6"/>
        <v>50</v>
      </c>
      <c r="X56" s="26">
        <f t="shared" si="6"/>
        <v>0</v>
      </c>
      <c r="Y56" s="26">
        <f t="shared" si="6"/>
        <v>2</v>
      </c>
      <c r="Z56" s="26">
        <f t="shared" si="6"/>
        <v>14</v>
      </c>
      <c r="AA56" s="26">
        <f t="shared" si="6"/>
        <v>56</v>
      </c>
      <c r="AB56" s="26">
        <f t="shared" si="6"/>
        <v>10</v>
      </c>
      <c r="AC56" s="26">
        <f t="shared" si="6"/>
        <v>61</v>
      </c>
      <c r="AD56" s="26">
        <f t="shared" si="6"/>
        <v>4</v>
      </c>
      <c r="AE56" s="26">
        <f t="shared" si="6"/>
        <v>19</v>
      </c>
      <c r="AF56" s="50">
        <f t="shared" si="0"/>
        <v>134</v>
      </c>
      <c r="AG56" s="50">
        <f t="shared" si="1"/>
        <v>835</v>
      </c>
      <c r="AH56" s="50">
        <f t="shared" si="2"/>
        <v>969</v>
      </c>
    </row>
    <row r="57" spans="1:34" ht="34.5" customHeight="1">
      <c r="A57" s="134" t="s">
        <v>72</v>
      </c>
      <c r="B57" s="25" t="s">
        <v>129</v>
      </c>
      <c r="C57" s="25" t="s">
        <v>22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>
        <v>9</v>
      </c>
      <c r="AC57" s="37">
        <v>36</v>
      </c>
      <c r="AD57" s="37"/>
      <c r="AE57" s="37"/>
      <c r="AF57" s="50">
        <f t="shared" si="0"/>
        <v>9</v>
      </c>
      <c r="AG57" s="50">
        <f t="shared" si="1"/>
        <v>36</v>
      </c>
      <c r="AH57" s="50">
        <f t="shared" si="2"/>
        <v>45</v>
      </c>
    </row>
    <row r="58" spans="1:34" ht="34.5" customHeight="1">
      <c r="A58" s="134"/>
      <c r="B58" s="25" t="s">
        <v>69</v>
      </c>
      <c r="C58" s="25" t="s">
        <v>22</v>
      </c>
      <c r="D58" s="37">
        <v>2</v>
      </c>
      <c r="E58" s="37"/>
      <c r="F58" s="37"/>
      <c r="G58" s="37"/>
      <c r="H58" s="37"/>
      <c r="I58" s="37"/>
      <c r="J58" s="37"/>
      <c r="K58" s="37"/>
      <c r="L58" s="37"/>
      <c r="M58" s="37">
        <v>1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>
        <v>21</v>
      </c>
      <c r="AC58" s="37">
        <v>150</v>
      </c>
      <c r="AD58" s="37">
        <v>4</v>
      </c>
      <c r="AE58" s="37">
        <v>4</v>
      </c>
      <c r="AF58" s="50">
        <f t="shared" si="0"/>
        <v>27</v>
      </c>
      <c r="AG58" s="50">
        <f t="shared" si="1"/>
        <v>155</v>
      </c>
      <c r="AH58" s="50">
        <f t="shared" si="2"/>
        <v>182</v>
      </c>
    </row>
    <row r="59" spans="1:34" ht="63.75" customHeight="1">
      <c r="A59" s="134"/>
      <c r="B59" s="26" t="s">
        <v>131</v>
      </c>
      <c r="C59" s="26" t="s">
        <v>22</v>
      </c>
      <c r="D59" s="26">
        <f>SUM(D57:D58)</f>
        <v>2</v>
      </c>
      <c r="E59" s="50">
        <f aca="true" t="shared" si="7" ref="E59:AE59">SUM(E57:E58)</f>
        <v>0</v>
      </c>
      <c r="F59" s="50">
        <f t="shared" si="7"/>
        <v>0</v>
      </c>
      <c r="G59" s="50">
        <f t="shared" si="7"/>
        <v>0</v>
      </c>
      <c r="H59" s="50">
        <f t="shared" si="7"/>
        <v>0</v>
      </c>
      <c r="I59" s="50">
        <f t="shared" si="7"/>
        <v>0</v>
      </c>
      <c r="J59" s="50">
        <f t="shared" si="7"/>
        <v>0</v>
      </c>
      <c r="K59" s="50">
        <f t="shared" si="7"/>
        <v>0</v>
      </c>
      <c r="L59" s="50">
        <f t="shared" si="7"/>
        <v>0</v>
      </c>
      <c r="M59" s="50">
        <f t="shared" si="7"/>
        <v>1</v>
      </c>
      <c r="N59" s="50">
        <f t="shared" si="7"/>
        <v>0</v>
      </c>
      <c r="O59" s="50">
        <f t="shared" si="7"/>
        <v>0</v>
      </c>
      <c r="P59" s="50">
        <f t="shared" si="7"/>
        <v>0</v>
      </c>
      <c r="Q59" s="50">
        <f t="shared" si="7"/>
        <v>0</v>
      </c>
      <c r="R59" s="50">
        <f t="shared" si="7"/>
        <v>0</v>
      </c>
      <c r="S59" s="50">
        <f t="shared" si="7"/>
        <v>0</v>
      </c>
      <c r="T59" s="50">
        <f t="shared" si="7"/>
        <v>0</v>
      </c>
      <c r="U59" s="50">
        <f t="shared" si="7"/>
        <v>0</v>
      </c>
      <c r="V59" s="50">
        <f t="shared" si="7"/>
        <v>0</v>
      </c>
      <c r="W59" s="50">
        <f t="shared" si="7"/>
        <v>0</v>
      </c>
      <c r="X59" s="50">
        <f t="shared" si="7"/>
        <v>0</v>
      </c>
      <c r="Y59" s="50">
        <f t="shared" si="7"/>
        <v>0</v>
      </c>
      <c r="Z59" s="50">
        <f t="shared" si="7"/>
        <v>0</v>
      </c>
      <c r="AA59" s="50">
        <f t="shared" si="7"/>
        <v>0</v>
      </c>
      <c r="AB59" s="50">
        <f t="shared" si="7"/>
        <v>30</v>
      </c>
      <c r="AC59" s="50">
        <f t="shared" si="7"/>
        <v>186</v>
      </c>
      <c r="AD59" s="50">
        <f t="shared" si="7"/>
        <v>4</v>
      </c>
      <c r="AE59" s="50">
        <f t="shared" si="7"/>
        <v>4</v>
      </c>
      <c r="AF59" s="50">
        <f t="shared" si="0"/>
        <v>36</v>
      </c>
      <c r="AG59" s="50">
        <f t="shared" si="1"/>
        <v>191</v>
      </c>
      <c r="AH59" s="50">
        <f t="shared" si="2"/>
        <v>227</v>
      </c>
    </row>
    <row r="60" spans="1:34" ht="34.5" customHeight="1">
      <c r="A60" s="134" t="s">
        <v>130</v>
      </c>
      <c r="B60" s="25" t="s">
        <v>129</v>
      </c>
      <c r="C60" s="25" t="s">
        <v>21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>
        <v>2</v>
      </c>
      <c r="X60" s="37"/>
      <c r="Y60" s="37"/>
      <c r="Z60" s="37"/>
      <c r="AA60" s="37">
        <v>31</v>
      </c>
      <c r="AB60" s="37"/>
      <c r="AC60" s="37"/>
      <c r="AD60" s="37"/>
      <c r="AE60" s="37"/>
      <c r="AF60" s="50">
        <f t="shared" si="0"/>
        <v>0</v>
      </c>
      <c r="AG60" s="50">
        <f t="shared" si="1"/>
        <v>33</v>
      </c>
      <c r="AH60" s="50">
        <f t="shared" si="2"/>
        <v>33</v>
      </c>
    </row>
    <row r="61" spans="1:34" ht="34.5" customHeight="1">
      <c r="A61" s="134"/>
      <c r="B61" s="25" t="s">
        <v>124</v>
      </c>
      <c r="C61" s="25" t="s">
        <v>21</v>
      </c>
      <c r="D61" s="37"/>
      <c r="E61" s="37">
        <v>6</v>
      </c>
      <c r="F61" s="37"/>
      <c r="G61" s="37"/>
      <c r="H61" s="37"/>
      <c r="I61" s="37"/>
      <c r="J61" s="37"/>
      <c r="K61" s="37">
        <v>1</v>
      </c>
      <c r="L61" s="37">
        <v>1</v>
      </c>
      <c r="M61" s="37">
        <v>1</v>
      </c>
      <c r="N61" s="37">
        <v>1</v>
      </c>
      <c r="O61" s="37"/>
      <c r="P61" s="37">
        <v>1</v>
      </c>
      <c r="Q61" s="37">
        <v>2</v>
      </c>
      <c r="R61" s="37"/>
      <c r="S61" s="37"/>
      <c r="T61" s="37"/>
      <c r="U61" s="37"/>
      <c r="V61" s="37"/>
      <c r="W61" s="37"/>
      <c r="X61" s="37"/>
      <c r="Y61" s="37"/>
      <c r="Z61" s="37">
        <v>13</v>
      </c>
      <c r="AA61" s="37">
        <v>105</v>
      </c>
      <c r="AB61" s="37">
        <v>1</v>
      </c>
      <c r="AC61" s="37">
        <v>3</v>
      </c>
      <c r="AD61" s="37"/>
      <c r="AE61" s="37"/>
      <c r="AF61" s="50">
        <f t="shared" si="0"/>
        <v>17</v>
      </c>
      <c r="AG61" s="50">
        <f t="shared" si="1"/>
        <v>118</v>
      </c>
      <c r="AH61" s="50">
        <f t="shared" si="2"/>
        <v>135</v>
      </c>
    </row>
    <row r="62" spans="1:34" ht="63.75" customHeight="1">
      <c r="A62" s="134"/>
      <c r="B62" s="26" t="s">
        <v>137</v>
      </c>
      <c r="C62" s="26" t="s">
        <v>21</v>
      </c>
      <c r="D62" s="26">
        <f>SUM(D60:D61)</f>
        <v>0</v>
      </c>
      <c r="E62" s="50">
        <f>SUM(E60:E61)</f>
        <v>6</v>
      </c>
      <c r="F62" s="50">
        <f>SUM(F60:F61)</f>
        <v>0</v>
      </c>
      <c r="G62" s="50">
        <f>SUM(G60:G61)</f>
        <v>0</v>
      </c>
      <c r="H62" s="50">
        <f>SUM(H60:H61)</f>
        <v>0</v>
      </c>
      <c r="I62" s="26">
        <f aca="true" t="shared" si="8" ref="I62:AE62">SUM(I60:I61)</f>
        <v>0</v>
      </c>
      <c r="J62" s="26">
        <f t="shared" si="8"/>
        <v>0</v>
      </c>
      <c r="K62" s="26">
        <f t="shared" si="8"/>
        <v>1</v>
      </c>
      <c r="L62" s="26">
        <f t="shared" si="8"/>
        <v>1</v>
      </c>
      <c r="M62" s="26">
        <f t="shared" si="8"/>
        <v>1</v>
      </c>
      <c r="N62" s="26">
        <f t="shared" si="8"/>
        <v>1</v>
      </c>
      <c r="O62" s="26">
        <f t="shared" si="8"/>
        <v>0</v>
      </c>
      <c r="P62" s="26">
        <f t="shared" si="8"/>
        <v>1</v>
      </c>
      <c r="Q62" s="26">
        <f t="shared" si="8"/>
        <v>2</v>
      </c>
      <c r="R62" s="26">
        <f t="shared" si="8"/>
        <v>0</v>
      </c>
      <c r="S62" s="26">
        <f t="shared" si="8"/>
        <v>0</v>
      </c>
      <c r="T62" s="26">
        <f t="shared" si="8"/>
        <v>0</v>
      </c>
      <c r="U62" s="26">
        <f t="shared" si="8"/>
        <v>0</v>
      </c>
      <c r="V62" s="26">
        <f t="shared" si="8"/>
        <v>0</v>
      </c>
      <c r="W62" s="26">
        <f t="shared" si="8"/>
        <v>2</v>
      </c>
      <c r="X62" s="26">
        <f t="shared" si="8"/>
        <v>0</v>
      </c>
      <c r="Y62" s="26">
        <f t="shared" si="8"/>
        <v>0</v>
      </c>
      <c r="Z62" s="26">
        <f t="shared" si="8"/>
        <v>13</v>
      </c>
      <c r="AA62" s="26">
        <f t="shared" si="8"/>
        <v>136</v>
      </c>
      <c r="AB62" s="26">
        <f t="shared" si="8"/>
        <v>1</v>
      </c>
      <c r="AC62" s="26">
        <f t="shared" si="8"/>
        <v>3</v>
      </c>
      <c r="AD62" s="26">
        <f t="shared" si="8"/>
        <v>0</v>
      </c>
      <c r="AE62" s="26">
        <f t="shared" si="8"/>
        <v>0</v>
      </c>
      <c r="AF62" s="50">
        <f t="shared" si="0"/>
        <v>17</v>
      </c>
      <c r="AG62" s="50">
        <f t="shared" si="1"/>
        <v>151</v>
      </c>
      <c r="AH62" s="50">
        <f t="shared" si="2"/>
        <v>168</v>
      </c>
    </row>
    <row r="63" spans="1:34" ht="34.5" customHeight="1">
      <c r="A63" s="133" t="s">
        <v>74</v>
      </c>
      <c r="B63" s="133"/>
      <c r="C63" s="24" t="s">
        <v>11</v>
      </c>
      <c r="D63" s="37">
        <v>26</v>
      </c>
      <c r="E63" s="37">
        <v>119</v>
      </c>
      <c r="F63" s="37">
        <v>27</v>
      </c>
      <c r="G63" s="37">
        <v>112</v>
      </c>
      <c r="H63" s="37">
        <v>118</v>
      </c>
      <c r="I63" s="37">
        <v>79</v>
      </c>
      <c r="J63" s="37">
        <v>41</v>
      </c>
      <c r="K63" s="37">
        <v>23</v>
      </c>
      <c r="L63" s="37">
        <v>42</v>
      </c>
      <c r="M63" s="37">
        <v>35</v>
      </c>
      <c r="N63" s="37">
        <v>10</v>
      </c>
      <c r="O63" s="37">
        <v>7</v>
      </c>
      <c r="P63" s="37">
        <v>6</v>
      </c>
      <c r="Q63" s="37">
        <v>7</v>
      </c>
      <c r="R63" s="37">
        <v>37</v>
      </c>
      <c r="S63" s="37">
        <v>13</v>
      </c>
      <c r="T63" s="37">
        <v>64</v>
      </c>
      <c r="U63" s="37">
        <v>25</v>
      </c>
      <c r="V63" s="37">
        <v>22</v>
      </c>
      <c r="W63" s="37">
        <v>12</v>
      </c>
      <c r="X63" s="37">
        <v>29</v>
      </c>
      <c r="Y63" s="37">
        <v>1</v>
      </c>
      <c r="Z63" s="37">
        <v>5</v>
      </c>
      <c r="AA63" s="37">
        <v>7</v>
      </c>
      <c r="AB63" s="37">
        <v>50</v>
      </c>
      <c r="AC63" s="37">
        <v>62</v>
      </c>
      <c r="AD63" s="37">
        <v>4</v>
      </c>
      <c r="AE63" s="37">
        <v>6</v>
      </c>
      <c r="AF63" s="50">
        <f t="shared" si="0"/>
        <v>481</v>
      </c>
      <c r="AG63" s="50">
        <f t="shared" si="1"/>
        <v>508</v>
      </c>
      <c r="AH63" s="50">
        <f t="shared" si="2"/>
        <v>989</v>
      </c>
    </row>
    <row r="64" spans="1:34" ht="34.5" customHeight="1">
      <c r="A64" s="133" t="s">
        <v>75</v>
      </c>
      <c r="B64" s="133"/>
      <c r="C64" s="24" t="s">
        <v>11</v>
      </c>
      <c r="D64" s="37">
        <v>6</v>
      </c>
      <c r="E64" s="37">
        <v>3</v>
      </c>
      <c r="F64" s="37">
        <v>5</v>
      </c>
      <c r="G64" s="37">
        <v>3</v>
      </c>
      <c r="H64" s="37">
        <v>1</v>
      </c>
      <c r="I64" s="37"/>
      <c r="J64" s="37">
        <v>6</v>
      </c>
      <c r="K64" s="37">
        <v>4</v>
      </c>
      <c r="L64" s="37">
        <v>6</v>
      </c>
      <c r="M64" s="37">
        <v>6</v>
      </c>
      <c r="N64" s="37">
        <v>3</v>
      </c>
      <c r="O64" s="37">
        <v>4</v>
      </c>
      <c r="P64" s="37">
        <v>5</v>
      </c>
      <c r="Q64" s="37">
        <v>4</v>
      </c>
      <c r="R64" s="37"/>
      <c r="S64" s="37"/>
      <c r="T64" s="37">
        <v>5</v>
      </c>
      <c r="U64" s="37">
        <v>1</v>
      </c>
      <c r="V64" s="37">
        <v>1</v>
      </c>
      <c r="W64" s="37"/>
      <c r="X64" s="37"/>
      <c r="Y64" s="37"/>
      <c r="Z64" s="37">
        <v>5</v>
      </c>
      <c r="AA64" s="37">
        <v>4</v>
      </c>
      <c r="AB64" s="37">
        <v>2</v>
      </c>
      <c r="AC64" s="37">
        <v>1</v>
      </c>
      <c r="AD64" s="37">
        <v>3</v>
      </c>
      <c r="AE64" s="37"/>
      <c r="AF64" s="50">
        <f t="shared" si="0"/>
        <v>48</v>
      </c>
      <c r="AG64" s="50">
        <f t="shared" si="1"/>
        <v>30</v>
      </c>
      <c r="AH64" s="50">
        <f t="shared" si="2"/>
        <v>78</v>
      </c>
    </row>
    <row r="65" spans="1:34" ht="34.5" customHeight="1">
      <c r="A65" s="133" t="s">
        <v>76</v>
      </c>
      <c r="B65" s="133"/>
      <c r="C65" s="24" t="s">
        <v>11</v>
      </c>
      <c r="D65" s="37">
        <v>17</v>
      </c>
      <c r="E65" s="37">
        <v>38</v>
      </c>
      <c r="F65" s="37">
        <v>3</v>
      </c>
      <c r="G65" s="37">
        <v>10</v>
      </c>
      <c r="H65" s="37">
        <v>1</v>
      </c>
      <c r="I65" s="37">
        <v>1</v>
      </c>
      <c r="J65" s="37">
        <v>5</v>
      </c>
      <c r="K65" s="37">
        <v>1</v>
      </c>
      <c r="L65" s="37">
        <v>3</v>
      </c>
      <c r="M65" s="37">
        <v>2</v>
      </c>
      <c r="N65" s="37">
        <v>1</v>
      </c>
      <c r="O65" s="37">
        <v>1</v>
      </c>
      <c r="P65" s="37"/>
      <c r="Q65" s="37">
        <v>2</v>
      </c>
      <c r="R65" s="37"/>
      <c r="S65" s="37"/>
      <c r="T65" s="37">
        <v>1</v>
      </c>
      <c r="U65" s="37"/>
      <c r="V65" s="37">
        <v>4</v>
      </c>
      <c r="W65" s="37">
        <v>1</v>
      </c>
      <c r="X65" s="37"/>
      <c r="Y65" s="37"/>
      <c r="Z65" s="37">
        <v>9</v>
      </c>
      <c r="AA65" s="37">
        <v>11</v>
      </c>
      <c r="AB65" s="37"/>
      <c r="AC65" s="37">
        <v>1</v>
      </c>
      <c r="AD65" s="37">
        <v>1</v>
      </c>
      <c r="AE65" s="37"/>
      <c r="AF65" s="50">
        <f t="shared" si="0"/>
        <v>45</v>
      </c>
      <c r="AG65" s="50">
        <f t="shared" si="1"/>
        <v>68</v>
      </c>
      <c r="AH65" s="50">
        <f t="shared" si="2"/>
        <v>113</v>
      </c>
    </row>
    <row r="66" spans="1:34" ht="34.5" customHeight="1">
      <c r="A66" s="133" t="s">
        <v>76</v>
      </c>
      <c r="B66" s="133"/>
      <c r="C66" s="25" t="s">
        <v>21</v>
      </c>
      <c r="D66" s="25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v>0</v>
      </c>
      <c r="AC66" s="51">
        <v>0</v>
      </c>
      <c r="AD66" s="51">
        <v>0</v>
      </c>
      <c r="AE66" s="51">
        <v>0</v>
      </c>
      <c r="AF66" s="50">
        <f t="shared" si="0"/>
        <v>0</v>
      </c>
      <c r="AG66" s="50">
        <f t="shared" si="1"/>
        <v>0</v>
      </c>
      <c r="AH66" s="50">
        <f t="shared" si="2"/>
        <v>0</v>
      </c>
    </row>
    <row r="67" spans="1:34" ht="49.5" customHeight="1">
      <c r="A67" s="132" t="s">
        <v>0</v>
      </c>
      <c r="B67" s="132"/>
      <c r="C67" s="26" t="s">
        <v>11</v>
      </c>
      <c r="D67" s="33">
        <f>D4+D5+D6+D7+D8+D16+D17+D18+D20+D36+D49+D50+D56+D63+D64+D65</f>
        <v>1084</v>
      </c>
      <c r="E67" s="33">
        <f aca="true" t="shared" si="9" ref="E67:AE67">E4+E5+E6+E7+E8+E16+E17+E18+E20+E36+E49+E50+E56+E63+E64+E65</f>
        <v>2137</v>
      </c>
      <c r="F67" s="33">
        <f t="shared" si="9"/>
        <v>975</v>
      </c>
      <c r="G67" s="33">
        <f t="shared" si="9"/>
        <v>1505</v>
      </c>
      <c r="H67" s="33">
        <f t="shared" si="9"/>
        <v>214</v>
      </c>
      <c r="I67" s="33">
        <f t="shared" si="9"/>
        <v>117</v>
      </c>
      <c r="J67" s="33">
        <f t="shared" si="9"/>
        <v>380</v>
      </c>
      <c r="K67" s="33">
        <f t="shared" si="9"/>
        <v>300</v>
      </c>
      <c r="L67" s="33">
        <f t="shared" si="9"/>
        <v>379</v>
      </c>
      <c r="M67" s="33">
        <f t="shared" si="9"/>
        <v>389</v>
      </c>
      <c r="N67" s="33">
        <f t="shared" si="9"/>
        <v>268</v>
      </c>
      <c r="O67" s="33">
        <f t="shared" si="9"/>
        <v>266</v>
      </c>
      <c r="P67" s="33">
        <f t="shared" si="9"/>
        <v>290</v>
      </c>
      <c r="Q67" s="33">
        <f t="shared" si="9"/>
        <v>264</v>
      </c>
      <c r="R67" s="33">
        <f t="shared" si="9"/>
        <v>263</v>
      </c>
      <c r="S67" s="33">
        <f t="shared" si="9"/>
        <v>115</v>
      </c>
      <c r="T67" s="33">
        <f t="shared" si="9"/>
        <v>192</v>
      </c>
      <c r="U67" s="33">
        <f t="shared" si="9"/>
        <v>76</v>
      </c>
      <c r="V67" s="33">
        <f t="shared" si="9"/>
        <v>418</v>
      </c>
      <c r="W67" s="33">
        <f t="shared" si="9"/>
        <v>272</v>
      </c>
      <c r="X67" s="33">
        <f t="shared" si="9"/>
        <v>92</v>
      </c>
      <c r="Y67" s="33">
        <f t="shared" si="9"/>
        <v>21</v>
      </c>
      <c r="Z67" s="33">
        <f t="shared" si="9"/>
        <v>382</v>
      </c>
      <c r="AA67" s="33">
        <f t="shared" si="9"/>
        <v>469</v>
      </c>
      <c r="AB67" s="33">
        <f t="shared" si="9"/>
        <v>721</v>
      </c>
      <c r="AC67" s="33">
        <f t="shared" si="9"/>
        <v>683</v>
      </c>
      <c r="AD67" s="33">
        <f t="shared" si="9"/>
        <v>281</v>
      </c>
      <c r="AE67" s="33">
        <f t="shared" si="9"/>
        <v>195</v>
      </c>
      <c r="AF67" s="50">
        <f t="shared" si="0"/>
        <v>5939</v>
      </c>
      <c r="AG67" s="50">
        <f t="shared" si="1"/>
        <v>6809</v>
      </c>
      <c r="AH67" s="50">
        <f t="shared" si="2"/>
        <v>12748</v>
      </c>
    </row>
    <row r="68" spans="1:34" ht="49.5" customHeight="1">
      <c r="A68" s="132"/>
      <c r="B68" s="132"/>
      <c r="C68" s="26" t="s">
        <v>22</v>
      </c>
      <c r="D68" s="33">
        <f>D21+D37+D59</f>
        <v>7</v>
      </c>
      <c r="E68" s="33">
        <f aca="true" t="shared" si="10" ref="E68:AE68">E21+E37+E59</f>
        <v>3</v>
      </c>
      <c r="F68" s="33">
        <f t="shared" si="10"/>
        <v>0</v>
      </c>
      <c r="G68" s="33">
        <f t="shared" si="10"/>
        <v>0</v>
      </c>
      <c r="H68" s="33">
        <f t="shared" si="10"/>
        <v>1</v>
      </c>
      <c r="I68" s="33">
        <f t="shared" si="10"/>
        <v>0</v>
      </c>
      <c r="J68" s="33">
        <f t="shared" si="10"/>
        <v>0</v>
      </c>
      <c r="K68" s="33">
        <f t="shared" si="10"/>
        <v>2</v>
      </c>
      <c r="L68" s="33">
        <f t="shared" si="10"/>
        <v>0</v>
      </c>
      <c r="M68" s="33">
        <f t="shared" si="10"/>
        <v>1</v>
      </c>
      <c r="N68" s="33">
        <f t="shared" si="10"/>
        <v>0</v>
      </c>
      <c r="O68" s="33">
        <f t="shared" si="10"/>
        <v>1</v>
      </c>
      <c r="P68" s="33">
        <f t="shared" si="10"/>
        <v>0</v>
      </c>
      <c r="Q68" s="33">
        <f t="shared" si="10"/>
        <v>0</v>
      </c>
      <c r="R68" s="33">
        <f t="shared" si="10"/>
        <v>0</v>
      </c>
      <c r="S68" s="33">
        <f t="shared" si="10"/>
        <v>0</v>
      </c>
      <c r="T68" s="33">
        <f t="shared" si="10"/>
        <v>0</v>
      </c>
      <c r="U68" s="33">
        <f t="shared" si="10"/>
        <v>0</v>
      </c>
      <c r="V68" s="33">
        <f t="shared" si="10"/>
        <v>0</v>
      </c>
      <c r="W68" s="33">
        <f t="shared" si="10"/>
        <v>0</v>
      </c>
      <c r="X68" s="33">
        <f t="shared" si="10"/>
        <v>0</v>
      </c>
      <c r="Y68" s="33">
        <f t="shared" si="10"/>
        <v>0</v>
      </c>
      <c r="Z68" s="33">
        <f t="shared" si="10"/>
        <v>2</v>
      </c>
      <c r="AA68" s="33">
        <f t="shared" si="10"/>
        <v>3</v>
      </c>
      <c r="AB68" s="33">
        <f t="shared" si="10"/>
        <v>106</v>
      </c>
      <c r="AC68" s="33">
        <f t="shared" si="10"/>
        <v>316</v>
      </c>
      <c r="AD68" s="33">
        <f t="shared" si="10"/>
        <v>11</v>
      </c>
      <c r="AE68" s="33">
        <f t="shared" si="10"/>
        <v>4</v>
      </c>
      <c r="AF68" s="67">
        <f>D68+F68+H68+J68+L68+N68+P68+R68+T68+V68+X68+Z68+AB68+AD68</f>
        <v>127</v>
      </c>
      <c r="AG68" s="67">
        <f>E68+G68+I68+K68+M68+O68+Q68+S68+U68+W68+Y68+AA68+AC68+AE68</f>
        <v>330</v>
      </c>
      <c r="AH68" s="67">
        <f>AF68+AG68</f>
        <v>457</v>
      </c>
    </row>
    <row r="69" spans="1:34" ht="49.5" customHeight="1">
      <c r="A69" s="132"/>
      <c r="B69" s="132"/>
      <c r="C69" s="26" t="s">
        <v>21</v>
      </c>
      <c r="D69" s="33">
        <f>D19+D41+D62+D66</f>
        <v>0</v>
      </c>
      <c r="E69" s="33">
        <f aca="true" t="shared" si="11" ref="E69:AE69">E19+E41+E62+E66</f>
        <v>8</v>
      </c>
      <c r="F69" s="33">
        <f t="shared" si="11"/>
        <v>0</v>
      </c>
      <c r="G69" s="33">
        <f t="shared" si="11"/>
        <v>0</v>
      </c>
      <c r="H69" s="33">
        <f t="shared" si="11"/>
        <v>6</v>
      </c>
      <c r="I69" s="33">
        <f t="shared" si="11"/>
        <v>0</v>
      </c>
      <c r="J69" s="33">
        <f t="shared" si="11"/>
        <v>0</v>
      </c>
      <c r="K69" s="33">
        <f t="shared" si="11"/>
        <v>2</v>
      </c>
      <c r="L69" s="33">
        <f t="shared" si="11"/>
        <v>3</v>
      </c>
      <c r="M69" s="33">
        <f t="shared" si="11"/>
        <v>3</v>
      </c>
      <c r="N69" s="33">
        <f t="shared" si="11"/>
        <v>1</v>
      </c>
      <c r="O69" s="33">
        <f t="shared" si="11"/>
        <v>0</v>
      </c>
      <c r="P69" s="33">
        <f t="shared" si="11"/>
        <v>5</v>
      </c>
      <c r="Q69" s="33">
        <f t="shared" si="11"/>
        <v>3</v>
      </c>
      <c r="R69" s="33">
        <f t="shared" si="11"/>
        <v>3</v>
      </c>
      <c r="S69" s="33">
        <f t="shared" si="11"/>
        <v>0</v>
      </c>
      <c r="T69" s="33">
        <f t="shared" si="11"/>
        <v>8</v>
      </c>
      <c r="U69" s="33">
        <f t="shared" si="11"/>
        <v>0</v>
      </c>
      <c r="V69" s="33">
        <f t="shared" si="11"/>
        <v>7</v>
      </c>
      <c r="W69" s="33">
        <f t="shared" si="11"/>
        <v>2</v>
      </c>
      <c r="X69" s="33">
        <f t="shared" si="11"/>
        <v>3</v>
      </c>
      <c r="Y69" s="33">
        <f t="shared" si="11"/>
        <v>1</v>
      </c>
      <c r="Z69" s="33">
        <f t="shared" si="11"/>
        <v>52</v>
      </c>
      <c r="AA69" s="33">
        <f t="shared" si="11"/>
        <v>268</v>
      </c>
      <c r="AB69" s="33">
        <f t="shared" si="11"/>
        <v>5</v>
      </c>
      <c r="AC69" s="33">
        <f t="shared" si="11"/>
        <v>6</v>
      </c>
      <c r="AD69" s="33">
        <f t="shared" si="11"/>
        <v>0</v>
      </c>
      <c r="AE69" s="33">
        <f t="shared" si="11"/>
        <v>0</v>
      </c>
      <c r="AF69" s="67">
        <f>D69+F69+H69+J69+L69+N69+P69+R69+T69+V69+X69+Z69+AB69+AD69</f>
        <v>93</v>
      </c>
      <c r="AG69" s="67">
        <f>E69+G69+I69+K69+M69+O69+Q69+S69+U69+W69+Y69+AA69+AC69+AE69</f>
        <v>293</v>
      </c>
      <c r="AH69" s="67">
        <f>AF69+AG69</f>
        <v>386</v>
      </c>
    </row>
    <row r="70" spans="1:34" ht="49.5" customHeight="1">
      <c r="A70" s="132" t="s">
        <v>133</v>
      </c>
      <c r="B70" s="132"/>
      <c r="C70" s="132"/>
      <c r="D70" s="33">
        <f>SUM(D67:D69)</f>
        <v>1091</v>
      </c>
      <c r="E70" s="33">
        <f aca="true" t="shared" si="12" ref="E70:AE70">SUM(E67:E69)</f>
        <v>2148</v>
      </c>
      <c r="F70" s="33">
        <f t="shared" si="12"/>
        <v>975</v>
      </c>
      <c r="G70" s="33">
        <f t="shared" si="12"/>
        <v>1505</v>
      </c>
      <c r="H70" s="33">
        <f t="shared" si="12"/>
        <v>221</v>
      </c>
      <c r="I70" s="33">
        <f t="shared" si="12"/>
        <v>117</v>
      </c>
      <c r="J70" s="33">
        <f t="shared" si="12"/>
        <v>380</v>
      </c>
      <c r="K70" s="33">
        <f t="shared" si="12"/>
        <v>304</v>
      </c>
      <c r="L70" s="33">
        <f t="shared" si="12"/>
        <v>382</v>
      </c>
      <c r="M70" s="33">
        <f t="shared" si="12"/>
        <v>393</v>
      </c>
      <c r="N70" s="33">
        <f t="shared" si="12"/>
        <v>269</v>
      </c>
      <c r="O70" s="33">
        <f t="shared" si="12"/>
        <v>267</v>
      </c>
      <c r="P70" s="33">
        <f t="shared" si="12"/>
        <v>295</v>
      </c>
      <c r="Q70" s="33">
        <f t="shared" si="12"/>
        <v>267</v>
      </c>
      <c r="R70" s="33">
        <f t="shared" si="12"/>
        <v>266</v>
      </c>
      <c r="S70" s="33">
        <f t="shared" si="12"/>
        <v>115</v>
      </c>
      <c r="T70" s="33">
        <f t="shared" si="12"/>
        <v>200</v>
      </c>
      <c r="U70" s="33">
        <f t="shared" si="12"/>
        <v>76</v>
      </c>
      <c r="V70" s="33">
        <f t="shared" si="12"/>
        <v>425</v>
      </c>
      <c r="W70" s="33">
        <f t="shared" si="12"/>
        <v>274</v>
      </c>
      <c r="X70" s="33">
        <f t="shared" si="12"/>
        <v>95</v>
      </c>
      <c r="Y70" s="33">
        <f t="shared" si="12"/>
        <v>22</v>
      </c>
      <c r="Z70" s="33">
        <f t="shared" si="12"/>
        <v>436</v>
      </c>
      <c r="AA70" s="33">
        <f t="shared" si="12"/>
        <v>740</v>
      </c>
      <c r="AB70" s="33">
        <f t="shared" si="12"/>
        <v>832</v>
      </c>
      <c r="AC70" s="33">
        <f t="shared" si="12"/>
        <v>1005</v>
      </c>
      <c r="AD70" s="33">
        <f t="shared" si="12"/>
        <v>292</v>
      </c>
      <c r="AE70" s="33">
        <f t="shared" si="12"/>
        <v>199</v>
      </c>
      <c r="AF70" s="67">
        <f>D70+F70+H70+J70+L70+N70+P70+R70+T70+V70+X70+Z70+AB70+AD70</f>
        <v>6159</v>
      </c>
      <c r="AG70" s="67">
        <f>E70+G70+I70+K70+M70+O70+Q70+S70+U70+W70+Y70+AA70+AC70+AE70</f>
        <v>7432</v>
      </c>
      <c r="AH70" s="67">
        <f>AF70+AG70</f>
        <v>13591</v>
      </c>
    </row>
    <row r="71" spans="1:34" ht="34.5" customHeight="1">
      <c r="A71" s="139" t="s">
        <v>203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</row>
    <row r="72" spans="1:34" ht="33.75" customHeight="1">
      <c r="A72" s="136" t="s">
        <v>10</v>
      </c>
      <c r="B72" s="136"/>
      <c r="C72" s="136" t="s">
        <v>125</v>
      </c>
      <c r="D72" s="136" t="s">
        <v>11</v>
      </c>
      <c r="E72" s="136"/>
      <c r="F72" s="137" t="s">
        <v>199</v>
      </c>
      <c r="G72" s="138"/>
      <c r="H72" s="136" t="s">
        <v>12</v>
      </c>
      <c r="I72" s="136"/>
      <c r="J72" s="136" t="s">
        <v>13</v>
      </c>
      <c r="K72" s="136"/>
      <c r="L72" s="136" t="s">
        <v>14</v>
      </c>
      <c r="M72" s="136"/>
      <c r="N72" s="136" t="s">
        <v>15</v>
      </c>
      <c r="O72" s="136"/>
      <c r="P72" s="136" t="s">
        <v>16</v>
      </c>
      <c r="Q72" s="136"/>
      <c r="R72" s="136" t="s">
        <v>17</v>
      </c>
      <c r="S72" s="136"/>
      <c r="T72" s="136" t="s">
        <v>18</v>
      </c>
      <c r="U72" s="136"/>
      <c r="V72" s="136" t="s">
        <v>19</v>
      </c>
      <c r="W72" s="136"/>
      <c r="X72" s="136" t="s">
        <v>20</v>
      </c>
      <c r="Y72" s="136"/>
      <c r="Z72" s="136" t="s">
        <v>21</v>
      </c>
      <c r="AA72" s="136"/>
      <c r="AB72" s="136" t="s">
        <v>22</v>
      </c>
      <c r="AC72" s="136"/>
      <c r="AD72" s="136" t="s">
        <v>23</v>
      </c>
      <c r="AE72" s="136"/>
      <c r="AF72" s="136" t="s">
        <v>0</v>
      </c>
      <c r="AG72" s="136"/>
      <c r="AH72" s="136"/>
    </row>
    <row r="73" spans="1:34" ht="39" customHeight="1">
      <c r="A73" s="136"/>
      <c r="B73" s="136"/>
      <c r="C73" s="136"/>
      <c r="D73" s="23" t="s">
        <v>1</v>
      </c>
      <c r="E73" s="23" t="s">
        <v>2</v>
      </c>
      <c r="F73" s="52" t="s">
        <v>1</v>
      </c>
      <c r="G73" s="52" t="s">
        <v>2</v>
      </c>
      <c r="H73" s="23" t="s">
        <v>1</v>
      </c>
      <c r="I73" s="23" t="s">
        <v>2</v>
      </c>
      <c r="J73" s="23" t="s">
        <v>1</v>
      </c>
      <c r="K73" s="23" t="s">
        <v>2</v>
      </c>
      <c r="L73" s="23" t="s">
        <v>1</v>
      </c>
      <c r="M73" s="23" t="s">
        <v>2</v>
      </c>
      <c r="N73" s="23" t="s">
        <v>1</v>
      </c>
      <c r="O73" s="23" t="s">
        <v>2</v>
      </c>
      <c r="P73" s="23" t="s">
        <v>1</v>
      </c>
      <c r="Q73" s="23" t="s">
        <v>2</v>
      </c>
      <c r="R73" s="23" t="s">
        <v>1</v>
      </c>
      <c r="S73" s="23" t="s">
        <v>2</v>
      </c>
      <c r="T73" s="23" t="s">
        <v>1</v>
      </c>
      <c r="U73" s="23" t="s">
        <v>2</v>
      </c>
      <c r="V73" s="23" t="s">
        <v>1</v>
      </c>
      <c r="W73" s="23" t="s">
        <v>2</v>
      </c>
      <c r="X73" s="23" t="s">
        <v>1</v>
      </c>
      <c r="Y73" s="23" t="s">
        <v>2</v>
      </c>
      <c r="Z73" s="23" t="s">
        <v>1</v>
      </c>
      <c r="AA73" s="23" t="s">
        <v>2</v>
      </c>
      <c r="AB73" s="23" t="s">
        <v>1</v>
      </c>
      <c r="AC73" s="23" t="s">
        <v>2</v>
      </c>
      <c r="AD73" s="23" t="s">
        <v>1</v>
      </c>
      <c r="AE73" s="23" t="s">
        <v>2</v>
      </c>
      <c r="AF73" s="23" t="s">
        <v>1</v>
      </c>
      <c r="AG73" s="23" t="s">
        <v>2</v>
      </c>
      <c r="AH73" s="23" t="s">
        <v>24</v>
      </c>
    </row>
    <row r="74" spans="1:34" ht="39.75" customHeight="1">
      <c r="A74" s="135" t="s">
        <v>104</v>
      </c>
      <c r="B74" s="135"/>
      <c r="C74" s="24" t="s">
        <v>11</v>
      </c>
      <c r="D74" s="73">
        <v>14</v>
      </c>
      <c r="E74" s="73">
        <v>5</v>
      </c>
      <c r="F74" s="73">
        <v>4</v>
      </c>
      <c r="G74" s="73">
        <v>3</v>
      </c>
      <c r="H74" s="73"/>
      <c r="I74" s="73"/>
      <c r="J74" s="73">
        <v>4</v>
      </c>
      <c r="K74" s="73"/>
      <c r="L74" s="73">
        <v>2</v>
      </c>
      <c r="M74" s="73">
        <v>1</v>
      </c>
      <c r="N74" s="73">
        <v>1</v>
      </c>
      <c r="O74" s="73"/>
      <c r="P74" s="73">
        <v>3</v>
      </c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>
        <v>4</v>
      </c>
      <c r="AC74" s="73"/>
      <c r="AD74" s="73">
        <v>1</v>
      </c>
      <c r="AE74" s="73"/>
      <c r="AF74" s="26">
        <f>D74+F74+H74+J74+L74+N74+P74+R74+T74+V74+X74+Z74+AB74+AD74</f>
        <v>33</v>
      </c>
      <c r="AG74" s="67">
        <f>E74+G74+I74+K74+M74+O74+Q74+S74+U74+W74+Y74+AA74+AC74+AE74</f>
        <v>9</v>
      </c>
      <c r="AH74" s="26">
        <f>AF74+AG74</f>
        <v>42</v>
      </c>
    </row>
    <row r="75" spans="1:34" ht="39.75" customHeight="1">
      <c r="A75" s="133" t="s">
        <v>31</v>
      </c>
      <c r="B75" s="133"/>
      <c r="C75" s="24" t="s">
        <v>11</v>
      </c>
      <c r="D75" s="73">
        <v>7</v>
      </c>
      <c r="E75" s="73">
        <v>6</v>
      </c>
      <c r="F75" s="73">
        <v>6</v>
      </c>
      <c r="G75" s="73">
        <v>7</v>
      </c>
      <c r="H75" s="73"/>
      <c r="I75" s="73"/>
      <c r="J75" s="73"/>
      <c r="K75" s="73">
        <v>2</v>
      </c>
      <c r="L75" s="73">
        <v>1</v>
      </c>
      <c r="M75" s="73">
        <v>1</v>
      </c>
      <c r="N75" s="73">
        <v>1</v>
      </c>
      <c r="O75" s="73"/>
      <c r="P75" s="73"/>
      <c r="Q75" s="73"/>
      <c r="R75" s="73"/>
      <c r="S75" s="73">
        <v>1</v>
      </c>
      <c r="T75" s="73"/>
      <c r="U75" s="73"/>
      <c r="V75" s="73"/>
      <c r="W75" s="73"/>
      <c r="X75" s="73"/>
      <c r="Y75" s="73"/>
      <c r="Z75" s="73"/>
      <c r="AA75" s="73">
        <v>1</v>
      </c>
      <c r="AB75" s="73"/>
      <c r="AC75" s="73"/>
      <c r="AD75" s="73"/>
      <c r="AE75" s="73"/>
      <c r="AF75" s="67">
        <f aca="true" t="shared" si="13" ref="AF75:AF107">D75+F75+H75+J75+L75+N75+P75+R75+T75+V75+X75+Z75+AB75+AD75</f>
        <v>15</v>
      </c>
      <c r="AG75" s="67">
        <f aca="true" t="shared" si="14" ref="AG75:AG107">E75+G75+I75+K75+M75+O75+Q75+S75+U75+W75+Y75+AA75+AC75+AE75</f>
        <v>18</v>
      </c>
      <c r="AH75" s="67">
        <f aca="true" t="shared" si="15" ref="AH75:AH107">AF75+AG75</f>
        <v>33</v>
      </c>
    </row>
    <row r="76" spans="1:34" ht="39.75" customHeight="1">
      <c r="A76" s="133" t="s">
        <v>32</v>
      </c>
      <c r="B76" s="133"/>
      <c r="C76" s="24" t="s">
        <v>11</v>
      </c>
      <c r="D76" s="73">
        <v>5</v>
      </c>
      <c r="E76" s="73">
        <v>11</v>
      </c>
      <c r="F76" s="73">
        <v>2</v>
      </c>
      <c r="G76" s="73">
        <v>10</v>
      </c>
      <c r="H76" s="73"/>
      <c r="I76" s="73"/>
      <c r="J76" s="73">
        <v>3</v>
      </c>
      <c r="K76" s="73"/>
      <c r="L76" s="73"/>
      <c r="M76" s="73">
        <v>3</v>
      </c>
      <c r="N76" s="73"/>
      <c r="O76" s="73"/>
      <c r="P76" s="73"/>
      <c r="Q76" s="73">
        <v>3</v>
      </c>
      <c r="R76" s="73"/>
      <c r="S76" s="73"/>
      <c r="T76" s="73"/>
      <c r="U76" s="73">
        <v>1</v>
      </c>
      <c r="V76" s="73"/>
      <c r="W76" s="73"/>
      <c r="X76" s="73"/>
      <c r="Y76" s="73"/>
      <c r="Z76" s="73"/>
      <c r="AA76" s="73">
        <v>3</v>
      </c>
      <c r="AB76" s="73">
        <v>1</v>
      </c>
      <c r="AC76" s="73">
        <v>3</v>
      </c>
      <c r="AD76" s="73"/>
      <c r="AE76" s="73"/>
      <c r="AF76" s="67">
        <f t="shared" si="13"/>
        <v>11</v>
      </c>
      <c r="AG76" s="67">
        <f t="shared" si="14"/>
        <v>34</v>
      </c>
      <c r="AH76" s="67">
        <f t="shared" si="15"/>
        <v>45</v>
      </c>
    </row>
    <row r="77" spans="1:34" ht="39.75" customHeight="1">
      <c r="A77" s="133" t="s">
        <v>33</v>
      </c>
      <c r="B77" s="133"/>
      <c r="C77" s="24" t="s">
        <v>11</v>
      </c>
      <c r="D77" s="73">
        <v>2</v>
      </c>
      <c r="E77" s="73">
        <v>4</v>
      </c>
      <c r="F77" s="73">
        <v>7</v>
      </c>
      <c r="G77" s="73">
        <v>2</v>
      </c>
      <c r="H77" s="73"/>
      <c r="I77" s="73"/>
      <c r="J77" s="73">
        <v>1</v>
      </c>
      <c r="K77" s="73"/>
      <c r="L77" s="73">
        <v>2</v>
      </c>
      <c r="M77" s="73"/>
      <c r="N77" s="73"/>
      <c r="O77" s="73"/>
      <c r="P77" s="73">
        <v>1</v>
      </c>
      <c r="Q77" s="73">
        <v>1</v>
      </c>
      <c r="R77" s="73">
        <v>1</v>
      </c>
      <c r="S77" s="73"/>
      <c r="T77" s="73"/>
      <c r="U77" s="73"/>
      <c r="V77" s="73">
        <v>1</v>
      </c>
      <c r="W77" s="73"/>
      <c r="X77" s="73"/>
      <c r="Y77" s="73"/>
      <c r="Z77" s="73">
        <v>3</v>
      </c>
      <c r="AA77" s="73"/>
      <c r="AB77" s="73">
        <v>3</v>
      </c>
      <c r="AC77" s="73">
        <v>1</v>
      </c>
      <c r="AD77" s="73"/>
      <c r="AE77" s="73"/>
      <c r="AF77" s="67">
        <f t="shared" si="13"/>
        <v>21</v>
      </c>
      <c r="AG77" s="67">
        <f t="shared" si="14"/>
        <v>8</v>
      </c>
      <c r="AH77" s="67">
        <f t="shared" si="15"/>
        <v>29</v>
      </c>
    </row>
    <row r="78" spans="1:34" ht="39.75" customHeight="1">
      <c r="A78" s="133" t="s">
        <v>34</v>
      </c>
      <c r="B78" s="133"/>
      <c r="C78" s="24" t="s">
        <v>11</v>
      </c>
      <c r="D78" s="73">
        <v>3</v>
      </c>
      <c r="E78" s="73">
        <v>9</v>
      </c>
      <c r="F78" s="73">
        <v>2</v>
      </c>
      <c r="G78" s="73"/>
      <c r="H78" s="73"/>
      <c r="I78" s="73"/>
      <c r="J78" s="73"/>
      <c r="K78" s="73">
        <v>1</v>
      </c>
      <c r="L78" s="73"/>
      <c r="M78" s="73"/>
      <c r="N78" s="73"/>
      <c r="O78" s="73"/>
      <c r="P78" s="73"/>
      <c r="Q78" s="73">
        <v>1</v>
      </c>
      <c r="R78" s="73">
        <v>1</v>
      </c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>
        <v>1</v>
      </c>
      <c r="AD78" s="73"/>
      <c r="AE78" s="73"/>
      <c r="AF78" s="67">
        <f t="shared" si="13"/>
        <v>6</v>
      </c>
      <c r="AG78" s="67">
        <f t="shared" si="14"/>
        <v>12</v>
      </c>
      <c r="AH78" s="67">
        <f t="shared" si="15"/>
        <v>18</v>
      </c>
    </row>
    <row r="79" spans="1:34" ht="49.5" customHeight="1">
      <c r="A79" s="141" t="s">
        <v>165</v>
      </c>
      <c r="B79" s="141"/>
      <c r="C79" s="35" t="s">
        <v>11</v>
      </c>
      <c r="D79" s="73">
        <v>22</v>
      </c>
      <c r="E79" s="73">
        <v>8</v>
      </c>
      <c r="F79" s="73">
        <v>1</v>
      </c>
      <c r="G79" s="73"/>
      <c r="H79" s="73">
        <v>1</v>
      </c>
      <c r="I79" s="73"/>
      <c r="J79" s="73">
        <v>1</v>
      </c>
      <c r="K79" s="73"/>
      <c r="L79" s="73"/>
      <c r="M79" s="73"/>
      <c r="N79" s="73">
        <v>1</v>
      </c>
      <c r="O79" s="73"/>
      <c r="P79" s="73"/>
      <c r="Q79" s="73"/>
      <c r="R79" s="73">
        <v>2</v>
      </c>
      <c r="S79" s="73"/>
      <c r="T79" s="73"/>
      <c r="U79" s="73"/>
      <c r="V79" s="73"/>
      <c r="W79" s="73"/>
      <c r="X79" s="73"/>
      <c r="Y79" s="73"/>
      <c r="Z79" s="73"/>
      <c r="AA79" s="73"/>
      <c r="AB79" s="73">
        <v>2</v>
      </c>
      <c r="AC79" s="73"/>
      <c r="AD79" s="73">
        <v>1</v>
      </c>
      <c r="AE79" s="73"/>
      <c r="AF79" s="67">
        <f t="shared" si="13"/>
        <v>31</v>
      </c>
      <c r="AG79" s="67">
        <f t="shared" si="14"/>
        <v>8</v>
      </c>
      <c r="AH79" s="67">
        <f t="shared" si="15"/>
        <v>39</v>
      </c>
    </row>
    <row r="80" spans="1:34" ht="41.25" customHeight="1">
      <c r="A80" s="133" t="s">
        <v>36</v>
      </c>
      <c r="B80" s="133"/>
      <c r="C80" s="24" t="s">
        <v>11</v>
      </c>
      <c r="D80" s="73">
        <v>3</v>
      </c>
      <c r="E80" s="73">
        <v>5</v>
      </c>
      <c r="F80" s="73">
        <v>1</v>
      </c>
      <c r="G80" s="73">
        <v>1</v>
      </c>
      <c r="H80" s="73"/>
      <c r="I80" s="73"/>
      <c r="J80" s="73">
        <v>1</v>
      </c>
      <c r="K80" s="73">
        <v>1</v>
      </c>
      <c r="L80" s="73"/>
      <c r="M80" s="73">
        <v>1</v>
      </c>
      <c r="N80" s="73"/>
      <c r="O80" s="73">
        <v>1</v>
      </c>
      <c r="P80" s="73"/>
      <c r="Q80" s="73"/>
      <c r="R80" s="73">
        <v>1</v>
      </c>
      <c r="S80" s="73">
        <v>2</v>
      </c>
      <c r="T80" s="73"/>
      <c r="U80" s="73"/>
      <c r="V80" s="73"/>
      <c r="W80" s="73"/>
      <c r="X80" s="73"/>
      <c r="Y80" s="73"/>
      <c r="Z80" s="73"/>
      <c r="AA80" s="73"/>
      <c r="AB80" s="73">
        <v>1</v>
      </c>
      <c r="AC80" s="73"/>
      <c r="AD80" s="73"/>
      <c r="AE80" s="73">
        <v>1</v>
      </c>
      <c r="AF80" s="67">
        <f t="shared" si="13"/>
        <v>7</v>
      </c>
      <c r="AG80" s="67">
        <f t="shared" si="14"/>
        <v>12</v>
      </c>
      <c r="AH80" s="67">
        <f t="shared" si="15"/>
        <v>19</v>
      </c>
    </row>
    <row r="81" spans="1:34" ht="39.75" customHeight="1">
      <c r="A81" s="133" t="s">
        <v>38</v>
      </c>
      <c r="B81" s="133"/>
      <c r="C81" s="24" t="s">
        <v>11</v>
      </c>
      <c r="D81" s="73">
        <v>4</v>
      </c>
      <c r="E81" s="73">
        <v>2</v>
      </c>
      <c r="F81" s="73">
        <v>1</v>
      </c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>
        <v>2</v>
      </c>
      <c r="X81" s="73"/>
      <c r="Y81" s="73"/>
      <c r="Z81" s="73"/>
      <c r="AA81" s="73">
        <v>1</v>
      </c>
      <c r="AB81" s="73">
        <v>3</v>
      </c>
      <c r="AC81" s="73"/>
      <c r="AD81" s="73">
        <v>2</v>
      </c>
      <c r="AE81" s="73"/>
      <c r="AF81" s="67">
        <f t="shared" si="13"/>
        <v>10</v>
      </c>
      <c r="AG81" s="67">
        <f t="shared" si="14"/>
        <v>5</v>
      </c>
      <c r="AH81" s="67">
        <f t="shared" si="15"/>
        <v>15</v>
      </c>
    </row>
    <row r="82" spans="1:34" ht="49.5" customHeight="1">
      <c r="A82" s="133" t="s">
        <v>123</v>
      </c>
      <c r="B82" s="133"/>
      <c r="C82" s="25" t="s">
        <v>21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>
        <v>2</v>
      </c>
      <c r="AB82" s="37"/>
      <c r="AC82" s="37"/>
      <c r="AD82" s="37"/>
      <c r="AE82" s="37"/>
      <c r="AF82" s="67">
        <f t="shared" si="13"/>
        <v>0</v>
      </c>
      <c r="AG82" s="67">
        <f t="shared" si="14"/>
        <v>2</v>
      </c>
      <c r="AH82" s="67">
        <f t="shared" si="15"/>
        <v>2</v>
      </c>
    </row>
    <row r="83" spans="1:34" ht="49.5" customHeight="1">
      <c r="A83" s="133" t="s">
        <v>138</v>
      </c>
      <c r="B83" s="133"/>
      <c r="C83" s="24" t="s">
        <v>11</v>
      </c>
      <c r="D83" s="73">
        <v>71</v>
      </c>
      <c r="E83" s="73">
        <v>48</v>
      </c>
      <c r="F83" s="73">
        <v>31</v>
      </c>
      <c r="G83" s="73">
        <v>17</v>
      </c>
      <c r="H83" s="73">
        <v>2</v>
      </c>
      <c r="I83" s="73"/>
      <c r="J83" s="73">
        <v>11</v>
      </c>
      <c r="K83" s="73">
        <v>2</v>
      </c>
      <c r="L83" s="73">
        <v>8</v>
      </c>
      <c r="M83" s="73">
        <v>2</v>
      </c>
      <c r="N83" s="73">
        <v>5</v>
      </c>
      <c r="O83" s="73">
        <v>3</v>
      </c>
      <c r="P83" s="73">
        <v>4</v>
      </c>
      <c r="Q83" s="73">
        <v>1</v>
      </c>
      <c r="R83" s="73">
        <v>2</v>
      </c>
      <c r="S83" s="73">
        <v>2</v>
      </c>
      <c r="T83" s="73">
        <v>1</v>
      </c>
      <c r="U83" s="73">
        <v>1</v>
      </c>
      <c r="V83" s="73">
        <v>1</v>
      </c>
      <c r="W83" s="73">
        <v>1</v>
      </c>
      <c r="X83" s="73">
        <v>1</v>
      </c>
      <c r="Y83" s="73"/>
      <c r="Z83" s="73">
        <v>7</v>
      </c>
      <c r="AA83" s="73">
        <v>2</v>
      </c>
      <c r="AB83" s="73">
        <v>10</v>
      </c>
      <c r="AC83" s="73">
        <v>1</v>
      </c>
      <c r="AD83" s="73">
        <v>2</v>
      </c>
      <c r="AE83" s="73">
        <v>2</v>
      </c>
      <c r="AF83" s="67">
        <f t="shared" si="13"/>
        <v>156</v>
      </c>
      <c r="AG83" s="67">
        <f t="shared" si="14"/>
        <v>82</v>
      </c>
      <c r="AH83" s="67">
        <f t="shared" si="15"/>
        <v>238</v>
      </c>
    </row>
    <row r="84" spans="1:34" ht="49.5" customHeight="1">
      <c r="A84" s="133" t="s">
        <v>39</v>
      </c>
      <c r="B84" s="133"/>
      <c r="C84" s="25" t="s">
        <v>22</v>
      </c>
      <c r="D84" s="25"/>
      <c r="E84" s="25"/>
      <c r="F84" s="51"/>
      <c r="G84" s="51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>
        <v>10</v>
      </c>
      <c r="AC84" s="25">
        <v>6</v>
      </c>
      <c r="AD84" s="25">
        <v>1</v>
      </c>
      <c r="AE84" s="25">
        <v>1</v>
      </c>
      <c r="AF84" s="67">
        <f t="shared" si="13"/>
        <v>11</v>
      </c>
      <c r="AG84" s="67">
        <f t="shared" si="14"/>
        <v>7</v>
      </c>
      <c r="AH84" s="67">
        <f t="shared" si="15"/>
        <v>18</v>
      </c>
    </row>
    <row r="85" spans="1:34" ht="49.5" customHeight="1">
      <c r="A85" s="141" t="s">
        <v>164</v>
      </c>
      <c r="B85" s="141"/>
      <c r="C85" s="35" t="s">
        <v>11</v>
      </c>
      <c r="D85" s="73">
        <v>15</v>
      </c>
      <c r="E85" s="73">
        <v>70</v>
      </c>
      <c r="F85" s="73">
        <v>13</v>
      </c>
      <c r="G85" s="73">
        <v>31</v>
      </c>
      <c r="H85" s="73">
        <v>8</v>
      </c>
      <c r="I85" s="73">
        <v>2</v>
      </c>
      <c r="J85" s="73">
        <v>3</v>
      </c>
      <c r="K85" s="73">
        <v>6</v>
      </c>
      <c r="L85" s="73">
        <v>8</v>
      </c>
      <c r="M85" s="73">
        <v>3</v>
      </c>
      <c r="N85" s="73">
        <v>2</v>
      </c>
      <c r="O85" s="73">
        <v>6</v>
      </c>
      <c r="P85" s="73">
        <v>4</v>
      </c>
      <c r="Q85" s="73">
        <v>1</v>
      </c>
      <c r="R85" s="73">
        <v>5</v>
      </c>
      <c r="S85" s="73">
        <v>4</v>
      </c>
      <c r="T85" s="73">
        <v>6</v>
      </c>
      <c r="U85" s="73">
        <v>1</v>
      </c>
      <c r="V85" s="73">
        <v>32</v>
      </c>
      <c r="W85" s="73">
        <v>10</v>
      </c>
      <c r="X85" s="73">
        <v>1</v>
      </c>
      <c r="Y85" s="73">
        <v>2</v>
      </c>
      <c r="Z85" s="73">
        <v>1</v>
      </c>
      <c r="AA85" s="73">
        <v>6</v>
      </c>
      <c r="AB85" s="73">
        <v>15</v>
      </c>
      <c r="AC85" s="73">
        <v>14</v>
      </c>
      <c r="AD85" s="73">
        <v>2</v>
      </c>
      <c r="AE85" s="73">
        <v>5</v>
      </c>
      <c r="AF85" s="67">
        <f t="shared" si="13"/>
        <v>115</v>
      </c>
      <c r="AG85" s="67">
        <f t="shared" si="14"/>
        <v>161</v>
      </c>
      <c r="AH85" s="67">
        <f t="shared" si="15"/>
        <v>276</v>
      </c>
    </row>
    <row r="86" spans="1:34" ht="75.75" customHeight="1">
      <c r="A86" s="34" t="s">
        <v>56</v>
      </c>
      <c r="B86" s="25" t="s">
        <v>57</v>
      </c>
      <c r="C86" s="25" t="s">
        <v>101</v>
      </c>
      <c r="D86" s="25"/>
      <c r="E86" s="25"/>
      <c r="F86" s="51"/>
      <c r="G86" s="51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37">
        <v>2</v>
      </c>
      <c r="AC86" s="37">
        <v>7</v>
      </c>
      <c r="AD86" s="25"/>
      <c r="AE86" s="25"/>
      <c r="AF86" s="67">
        <f t="shared" si="13"/>
        <v>2</v>
      </c>
      <c r="AG86" s="67">
        <f t="shared" si="14"/>
        <v>7</v>
      </c>
      <c r="AH86" s="67">
        <f t="shared" si="15"/>
        <v>9</v>
      </c>
    </row>
    <row r="87" spans="1:34" ht="49.5" customHeight="1">
      <c r="A87" s="134" t="s">
        <v>127</v>
      </c>
      <c r="B87" s="25" t="s">
        <v>139</v>
      </c>
      <c r="C87" s="25" t="s">
        <v>21</v>
      </c>
      <c r="D87" s="37"/>
      <c r="E87" s="37"/>
      <c r="F87" s="37"/>
      <c r="G87" s="37"/>
      <c r="H87" s="37">
        <v>1</v>
      </c>
      <c r="I87" s="37"/>
      <c r="J87" s="37"/>
      <c r="K87" s="37"/>
      <c r="L87" s="37"/>
      <c r="M87" s="37"/>
      <c r="N87" s="37"/>
      <c r="O87" s="37"/>
      <c r="P87" s="37"/>
      <c r="Q87" s="37"/>
      <c r="R87" s="37">
        <v>1</v>
      </c>
      <c r="S87" s="37"/>
      <c r="T87" s="37"/>
      <c r="U87" s="37"/>
      <c r="V87" s="37"/>
      <c r="W87" s="37"/>
      <c r="X87" s="37"/>
      <c r="Y87" s="37"/>
      <c r="Z87" s="37">
        <v>2</v>
      </c>
      <c r="AA87" s="37">
        <v>4</v>
      </c>
      <c r="AB87" s="37">
        <v>1</v>
      </c>
      <c r="AC87" s="37"/>
      <c r="AD87" s="37"/>
      <c r="AE87" s="37"/>
      <c r="AF87" s="67">
        <f t="shared" si="13"/>
        <v>5</v>
      </c>
      <c r="AG87" s="67">
        <f t="shared" si="14"/>
        <v>4</v>
      </c>
      <c r="AH87" s="67">
        <f t="shared" si="15"/>
        <v>9</v>
      </c>
    </row>
    <row r="88" spans="1:34" ht="49.5" customHeight="1">
      <c r="A88" s="134"/>
      <c r="B88" s="25" t="s">
        <v>140</v>
      </c>
      <c r="C88" s="25" t="s">
        <v>21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>
        <v>1</v>
      </c>
      <c r="Q88" s="37"/>
      <c r="R88" s="37"/>
      <c r="S88" s="37"/>
      <c r="T88" s="37"/>
      <c r="U88" s="37"/>
      <c r="V88" s="37">
        <v>1</v>
      </c>
      <c r="W88" s="37"/>
      <c r="X88" s="37"/>
      <c r="Y88" s="37"/>
      <c r="Z88" s="37"/>
      <c r="AA88" s="37">
        <v>1</v>
      </c>
      <c r="AB88" s="37"/>
      <c r="AC88" s="37"/>
      <c r="AD88" s="37"/>
      <c r="AE88" s="37"/>
      <c r="AF88" s="67">
        <f t="shared" si="13"/>
        <v>2</v>
      </c>
      <c r="AG88" s="67">
        <f t="shared" si="14"/>
        <v>1</v>
      </c>
      <c r="AH88" s="67">
        <f t="shared" si="15"/>
        <v>3</v>
      </c>
    </row>
    <row r="89" spans="1:34" ht="49.5" customHeight="1">
      <c r="A89" s="134"/>
      <c r="B89" s="25" t="s">
        <v>136</v>
      </c>
      <c r="C89" s="25" t="s">
        <v>21</v>
      </c>
      <c r="D89" s="37"/>
      <c r="E89" s="37"/>
      <c r="F89" s="37"/>
      <c r="G89" s="37"/>
      <c r="H89" s="37">
        <v>3</v>
      </c>
      <c r="I89" s="37"/>
      <c r="J89" s="37"/>
      <c r="K89" s="37"/>
      <c r="L89" s="37">
        <v>1</v>
      </c>
      <c r="M89" s="37"/>
      <c r="N89" s="37"/>
      <c r="O89" s="37"/>
      <c r="P89" s="37"/>
      <c r="Q89" s="37">
        <v>1</v>
      </c>
      <c r="R89" s="37"/>
      <c r="S89" s="37"/>
      <c r="T89" s="37">
        <v>4</v>
      </c>
      <c r="U89" s="37"/>
      <c r="V89" s="37"/>
      <c r="W89" s="37"/>
      <c r="X89" s="37"/>
      <c r="Y89" s="37"/>
      <c r="Z89" s="37">
        <v>1</v>
      </c>
      <c r="AA89" s="37">
        <v>3</v>
      </c>
      <c r="AB89" s="37"/>
      <c r="AC89" s="37"/>
      <c r="AD89" s="37"/>
      <c r="AE89" s="37"/>
      <c r="AF89" s="67">
        <f t="shared" si="13"/>
        <v>9</v>
      </c>
      <c r="AG89" s="67">
        <f t="shared" si="14"/>
        <v>4</v>
      </c>
      <c r="AH89" s="67">
        <f t="shared" si="15"/>
        <v>13</v>
      </c>
    </row>
    <row r="90" spans="1:34" ht="49.5" customHeight="1">
      <c r="A90" s="134"/>
      <c r="B90" s="26" t="s">
        <v>128</v>
      </c>
      <c r="C90" s="26" t="s">
        <v>21</v>
      </c>
      <c r="D90" s="26">
        <f>SUM(D87:D89)</f>
        <v>0</v>
      </c>
      <c r="E90" s="67">
        <f aca="true" t="shared" si="16" ref="E90:AE90">SUM(E87:E89)</f>
        <v>0</v>
      </c>
      <c r="F90" s="67">
        <f t="shared" si="16"/>
        <v>0</v>
      </c>
      <c r="G90" s="67">
        <f t="shared" si="16"/>
        <v>0</v>
      </c>
      <c r="H90" s="67">
        <f t="shared" si="16"/>
        <v>4</v>
      </c>
      <c r="I90" s="67">
        <f t="shared" si="16"/>
        <v>0</v>
      </c>
      <c r="J90" s="67">
        <f t="shared" si="16"/>
        <v>0</v>
      </c>
      <c r="K90" s="67">
        <f t="shared" si="16"/>
        <v>0</v>
      </c>
      <c r="L90" s="67">
        <f t="shared" si="16"/>
        <v>1</v>
      </c>
      <c r="M90" s="67">
        <f t="shared" si="16"/>
        <v>0</v>
      </c>
      <c r="N90" s="67">
        <f t="shared" si="16"/>
        <v>0</v>
      </c>
      <c r="O90" s="67">
        <f t="shared" si="16"/>
        <v>0</v>
      </c>
      <c r="P90" s="67">
        <f t="shared" si="16"/>
        <v>1</v>
      </c>
      <c r="Q90" s="67">
        <f t="shared" si="16"/>
        <v>1</v>
      </c>
      <c r="R90" s="67">
        <f t="shared" si="16"/>
        <v>1</v>
      </c>
      <c r="S90" s="67">
        <f t="shared" si="16"/>
        <v>0</v>
      </c>
      <c r="T90" s="67">
        <f t="shared" si="16"/>
        <v>4</v>
      </c>
      <c r="U90" s="67">
        <f t="shared" si="16"/>
        <v>0</v>
      </c>
      <c r="V90" s="67">
        <f t="shared" si="16"/>
        <v>1</v>
      </c>
      <c r="W90" s="67">
        <f t="shared" si="16"/>
        <v>0</v>
      </c>
      <c r="X90" s="67">
        <f t="shared" si="16"/>
        <v>0</v>
      </c>
      <c r="Y90" s="67">
        <f t="shared" si="16"/>
        <v>0</v>
      </c>
      <c r="Z90" s="67">
        <f t="shared" si="16"/>
        <v>3</v>
      </c>
      <c r="AA90" s="67">
        <f t="shared" si="16"/>
        <v>8</v>
      </c>
      <c r="AB90" s="67">
        <f t="shared" si="16"/>
        <v>1</v>
      </c>
      <c r="AC90" s="67">
        <f t="shared" si="16"/>
        <v>0</v>
      </c>
      <c r="AD90" s="67">
        <f t="shared" si="16"/>
        <v>0</v>
      </c>
      <c r="AE90" s="67">
        <f t="shared" si="16"/>
        <v>0</v>
      </c>
      <c r="AF90" s="67">
        <f t="shared" si="13"/>
        <v>16</v>
      </c>
      <c r="AG90" s="67">
        <f t="shared" si="14"/>
        <v>9</v>
      </c>
      <c r="AH90" s="67">
        <f t="shared" si="15"/>
        <v>25</v>
      </c>
    </row>
    <row r="91" spans="1:34" ht="49.5" customHeight="1">
      <c r="A91" s="141" t="s">
        <v>144</v>
      </c>
      <c r="B91" s="141"/>
      <c r="C91" s="35" t="s">
        <v>11</v>
      </c>
      <c r="D91" s="73">
        <v>11</v>
      </c>
      <c r="E91" s="73">
        <v>29</v>
      </c>
      <c r="F91" s="73">
        <v>9</v>
      </c>
      <c r="G91" s="73">
        <v>7</v>
      </c>
      <c r="H91" s="73">
        <v>1</v>
      </c>
      <c r="I91" s="73"/>
      <c r="J91" s="73">
        <v>1</v>
      </c>
      <c r="K91" s="73"/>
      <c r="L91" s="73"/>
      <c r="M91" s="73">
        <v>2</v>
      </c>
      <c r="N91" s="73"/>
      <c r="O91" s="73">
        <v>1</v>
      </c>
      <c r="P91" s="73">
        <v>1</v>
      </c>
      <c r="Q91" s="73"/>
      <c r="R91" s="73"/>
      <c r="S91" s="73"/>
      <c r="T91" s="73"/>
      <c r="U91" s="73"/>
      <c r="V91" s="73">
        <v>1</v>
      </c>
      <c r="W91" s="73"/>
      <c r="X91" s="73">
        <v>1</v>
      </c>
      <c r="Y91" s="73"/>
      <c r="Z91" s="73">
        <v>2</v>
      </c>
      <c r="AA91" s="73">
        <v>1</v>
      </c>
      <c r="AB91" s="73">
        <v>3</v>
      </c>
      <c r="AC91" s="73">
        <v>3</v>
      </c>
      <c r="AD91" s="73"/>
      <c r="AE91" s="73">
        <v>1</v>
      </c>
      <c r="AF91" s="67">
        <f t="shared" si="13"/>
        <v>30</v>
      </c>
      <c r="AG91" s="67">
        <f t="shared" si="14"/>
        <v>44</v>
      </c>
      <c r="AH91" s="67">
        <f t="shared" si="15"/>
        <v>74</v>
      </c>
    </row>
    <row r="92" spans="1:34" ht="51" customHeight="1">
      <c r="A92" s="133" t="s">
        <v>64</v>
      </c>
      <c r="B92" s="133"/>
      <c r="C92" s="24" t="s">
        <v>11</v>
      </c>
      <c r="D92" s="73">
        <v>36</v>
      </c>
      <c r="E92" s="73">
        <v>17</v>
      </c>
      <c r="F92" s="73">
        <v>28</v>
      </c>
      <c r="G92" s="73">
        <v>14</v>
      </c>
      <c r="H92" s="73">
        <v>4</v>
      </c>
      <c r="I92" s="73">
        <v>1</v>
      </c>
      <c r="J92" s="73">
        <v>5</v>
      </c>
      <c r="K92" s="73"/>
      <c r="L92" s="73">
        <v>2</v>
      </c>
      <c r="M92" s="73"/>
      <c r="N92" s="73">
        <v>5</v>
      </c>
      <c r="O92" s="73">
        <v>1</v>
      </c>
      <c r="P92" s="73">
        <v>15</v>
      </c>
      <c r="Q92" s="73">
        <v>3</v>
      </c>
      <c r="R92" s="73">
        <v>6</v>
      </c>
      <c r="S92" s="73"/>
      <c r="T92" s="73">
        <v>4</v>
      </c>
      <c r="U92" s="73"/>
      <c r="V92" s="73">
        <v>5</v>
      </c>
      <c r="W92" s="73"/>
      <c r="X92" s="73">
        <v>5</v>
      </c>
      <c r="Y92" s="73"/>
      <c r="Z92" s="73">
        <v>2</v>
      </c>
      <c r="AA92" s="73">
        <v>2</v>
      </c>
      <c r="AB92" s="73">
        <v>5</v>
      </c>
      <c r="AC92" s="73"/>
      <c r="AD92" s="73">
        <v>4</v>
      </c>
      <c r="AE92" s="73">
        <v>2</v>
      </c>
      <c r="AF92" s="67">
        <f t="shared" si="13"/>
        <v>126</v>
      </c>
      <c r="AG92" s="67">
        <f t="shared" si="14"/>
        <v>40</v>
      </c>
      <c r="AH92" s="67">
        <f t="shared" si="15"/>
        <v>166</v>
      </c>
    </row>
    <row r="93" spans="1:34" ht="49.5" customHeight="1">
      <c r="A93" s="132" t="s">
        <v>166</v>
      </c>
      <c r="B93" s="132"/>
      <c r="C93" s="23" t="s">
        <v>11</v>
      </c>
      <c r="D93" s="26">
        <v>2</v>
      </c>
      <c r="E93" s="26">
        <v>26</v>
      </c>
      <c r="F93" s="50">
        <v>2</v>
      </c>
      <c r="G93" s="50">
        <v>26</v>
      </c>
      <c r="H93" s="26">
        <v>2</v>
      </c>
      <c r="I93" s="26">
        <v>0</v>
      </c>
      <c r="J93" s="26">
        <v>0</v>
      </c>
      <c r="K93" s="26">
        <v>4</v>
      </c>
      <c r="L93" s="26">
        <v>1</v>
      </c>
      <c r="M93" s="26">
        <v>4</v>
      </c>
      <c r="N93" s="26">
        <v>0</v>
      </c>
      <c r="O93" s="26">
        <v>6</v>
      </c>
      <c r="P93" s="26">
        <v>2</v>
      </c>
      <c r="Q93" s="26">
        <v>4</v>
      </c>
      <c r="R93" s="26">
        <v>1</v>
      </c>
      <c r="S93" s="26">
        <v>0</v>
      </c>
      <c r="T93" s="26">
        <v>0</v>
      </c>
      <c r="U93" s="26">
        <v>0</v>
      </c>
      <c r="V93" s="26">
        <v>2</v>
      </c>
      <c r="W93" s="26">
        <v>1</v>
      </c>
      <c r="X93" s="26">
        <v>0</v>
      </c>
      <c r="Y93" s="26">
        <v>1</v>
      </c>
      <c r="Z93" s="26">
        <v>0</v>
      </c>
      <c r="AA93" s="26">
        <v>0</v>
      </c>
      <c r="AB93" s="26">
        <v>0</v>
      </c>
      <c r="AC93" s="26">
        <v>5</v>
      </c>
      <c r="AD93" s="26">
        <v>3</v>
      </c>
      <c r="AE93" s="26">
        <v>1</v>
      </c>
      <c r="AF93" s="67">
        <f t="shared" si="13"/>
        <v>15</v>
      </c>
      <c r="AG93" s="67">
        <f t="shared" si="14"/>
        <v>78</v>
      </c>
      <c r="AH93" s="67">
        <f t="shared" si="15"/>
        <v>93</v>
      </c>
    </row>
    <row r="94" spans="1:34" ht="49.5" customHeight="1">
      <c r="A94" s="134" t="s">
        <v>72</v>
      </c>
      <c r="B94" s="25" t="s">
        <v>129</v>
      </c>
      <c r="C94" s="25" t="s">
        <v>22</v>
      </c>
      <c r="D94" s="25"/>
      <c r="E94" s="25"/>
      <c r="F94" s="51"/>
      <c r="G94" s="51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37">
        <v>3</v>
      </c>
      <c r="AC94" s="37">
        <v>7</v>
      </c>
      <c r="AD94" s="25"/>
      <c r="AE94" s="25"/>
      <c r="AF94" s="67">
        <f t="shared" si="13"/>
        <v>3</v>
      </c>
      <c r="AG94" s="67">
        <f t="shared" si="14"/>
        <v>7</v>
      </c>
      <c r="AH94" s="67">
        <f t="shared" si="15"/>
        <v>10</v>
      </c>
    </row>
    <row r="95" spans="1:34" ht="49.5" customHeight="1">
      <c r="A95" s="134"/>
      <c r="B95" s="25" t="s">
        <v>69</v>
      </c>
      <c r="C95" s="25" t="s">
        <v>22</v>
      </c>
      <c r="D95" s="25"/>
      <c r="E95" s="25"/>
      <c r="F95" s="51"/>
      <c r="G95" s="51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37">
        <v>7</v>
      </c>
      <c r="AC95" s="37">
        <v>32</v>
      </c>
      <c r="AD95" s="25"/>
      <c r="AE95" s="25"/>
      <c r="AF95" s="67">
        <f t="shared" si="13"/>
        <v>7</v>
      </c>
      <c r="AG95" s="67">
        <f t="shared" si="14"/>
        <v>32</v>
      </c>
      <c r="AH95" s="67">
        <f t="shared" si="15"/>
        <v>39</v>
      </c>
    </row>
    <row r="96" spans="1:34" ht="49.5" customHeight="1">
      <c r="A96" s="134"/>
      <c r="B96" s="26" t="s">
        <v>131</v>
      </c>
      <c r="C96" s="26" t="s">
        <v>22</v>
      </c>
      <c r="D96" s="26">
        <f>SUM(D94:D95)</f>
        <v>0</v>
      </c>
      <c r="E96" s="67">
        <f aca="true" t="shared" si="17" ref="E96:AE96">SUM(E94:E95)</f>
        <v>0</v>
      </c>
      <c r="F96" s="67">
        <f t="shared" si="17"/>
        <v>0</v>
      </c>
      <c r="G96" s="67">
        <f t="shared" si="17"/>
        <v>0</v>
      </c>
      <c r="H96" s="67">
        <f t="shared" si="17"/>
        <v>0</v>
      </c>
      <c r="I96" s="67">
        <f t="shared" si="17"/>
        <v>0</v>
      </c>
      <c r="J96" s="67">
        <f t="shared" si="17"/>
        <v>0</v>
      </c>
      <c r="K96" s="67">
        <f t="shared" si="17"/>
        <v>0</v>
      </c>
      <c r="L96" s="67">
        <f t="shared" si="17"/>
        <v>0</v>
      </c>
      <c r="M96" s="67">
        <f t="shared" si="17"/>
        <v>0</v>
      </c>
      <c r="N96" s="67">
        <f t="shared" si="17"/>
        <v>0</v>
      </c>
      <c r="O96" s="67">
        <f t="shared" si="17"/>
        <v>0</v>
      </c>
      <c r="P96" s="67">
        <f t="shared" si="17"/>
        <v>0</v>
      </c>
      <c r="Q96" s="67">
        <f t="shared" si="17"/>
        <v>0</v>
      </c>
      <c r="R96" s="67">
        <f t="shared" si="17"/>
        <v>0</v>
      </c>
      <c r="S96" s="67">
        <f t="shared" si="17"/>
        <v>0</v>
      </c>
      <c r="T96" s="67">
        <f t="shared" si="17"/>
        <v>0</v>
      </c>
      <c r="U96" s="67">
        <f t="shared" si="17"/>
        <v>0</v>
      </c>
      <c r="V96" s="67">
        <f t="shared" si="17"/>
        <v>0</v>
      </c>
      <c r="W96" s="67">
        <f t="shared" si="17"/>
        <v>0</v>
      </c>
      <c r="X96" s="67">
        <f t="shared" si="17"/>
        <v>0</v>
      </c>
      <c r="Y96" s="67">
        <f t="shared" si="17"/>
        <v>0</v>
      </c>
      <c r="Z96" s="67">
        <f t="shared" si="17"/>
        <v>0</v>
      </c>
      <c r="AA96" s="67">
        <f t="shared" si="17"/>
        <v>0</v>
      </c>
      <c r="AB96" s="67">
        <f t="shared" si="17"/>
        <v>10</v>
      </c>
      <c r="AC96" s="67">
        <f t="shared" si="17"/>
        <v>39</v>
      </c>
      <c r="AD96" s="67">
        <f t="shared" si="17"/>
        <v>0</v>
      </c>
      <c r="AE96" s="67">
        <f t="shared" si="17"/>
        <v>0</v>
      </c>
      <c r="AF96" s="67">
        <f t="shared" si="13"/>
        <v>10</v>
      </c>
      <c r="AG96" s="67">
        <f t="shared" si="14"/>
        <v>39</v>
      </c>
      <c r="AH96" s="67">
        <f t="shared" si="15"/>
        <v>49</v>
      </c>
    </row>
    <row r="97" spans="1:34" ht="49.5" customHeight="1">
      <c r="A97" s="134" t="s">
        <v>130</v>
      </c>
      <c r="B97" s="25" t="s">
        <v>129</v>
      </c>
      <c r="C97" s="25" t="s">
        <v>21</v>
      </c>
      <c r="D97" s="25"/>
      <c r="E97" s="25"/>
      <c r="F97" s="51"/>
      <c r="G97" s="51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67">
        <f t="shared" si="13"/>
        <v>0</v>
      </c>
      <c r="AG97" s="67">
        <f t="shared" si="14"/>
        <v>0</v>
      </c>
      <c r="AH97" s="67">
        <f t="shared" si="15"/>
        <v>0</v>
      </c>
    </row>
    <row r="98" spans="1:34" ht="49.5" customHeight="1">
      <c r="A98" s="134"/>
      <c r="B98" s="25" t="s">
        <v>124</v>
      </c>
      <c r="C98" s="25" t="s">
        <v>21</v>
      </c>
      <c r="D98" s="37"/>
      <c r="E98" s="37">
        <v>1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>
        <v>1</v>
      </c>
      <c r="X98" s="37"/>
      <c r="Y98" s="37"/>
      <c r="Z98" s="37">
        <v>3</v>
      </c>
      <c r="AA98" s="37">
        <v>11</v>
      </c>
      <c r="AB98" s="37">
        <v>1</v>
      </c>
      <c r="AC98" s="37"/>
      <c r="AD98" s="37"/>
      <c r="AE98" s="37"/>
      <c r="AF98" s="67">
        <f t="shared" si="13"/>
        <v>4</v>
      </c>
      <c r="AG98" s="67">
        <f t="shared" si="14"/>
        <v>13</v>
      </c>
      <c r="AH98" s="67">
        <f t="shared" si="15"/>
        <v>17</v>
      </c>
    </row>
    <row r="99" spans="1:34" ht="49.5" customHeight="1">
      <c r="A99" s="134"/>
      <c r="B99" s="26" t="s">
        <v>137</v>
      </c>
      <c r="C99" s="26" t="s">
        <v>21</v>
      </c>
      <c r="D99" s="26">
        <f>SUM(D97:D98)</f>
        <v>0</v>
      </c>
      <c r="E99" s="67">
        <f aca="true" t="shared" si="18" ref="E99:AE99">SUM(E97:E98)</f>
        <v>1</v>
      </c>
      <c r="F99" s="67">
        <f t="shared" si="18"/>
        <v>0</v>
      </c>
      <c r="G99" s="67">
        <f t="shared" si="18"/>
        <v>0</v>
      </c>
      <c r="H99" s="67">
        <f t="shared" si="18"/>
        <v>0</v>
      </c>
      <c r="I99" s="67">
        <f t="shared" si="18"/>
        <v>0</v>
      </c>
      <c r="J99" s="67">
        <f t="shared" si="18"/>
        <v>0</v>
      </c>
      <c r="K99" s="67">
        <f t="shared" si="18"/>
        <v>0</v>
      </c>
      <c r="L99" s="67">
        <f t="shared" si="18"/>
        <v>0</v>
      </c>
      <c r="M99" s="67">
        <f t="shared" si="18"/>
        <v>0</v>
      </c>
      <c r="N99" s="67">
        <f t="shared" si="18"/>
        <v>0</v>
      </c>
      <c r="O99" s="67">
        <f t="shared" si="18"/>
        <v>0</v>
      </c>
      <c r="P99" s="67">
        <f t="shared" si="18"/>
        <v>0</v>
      </c>
      <c r="Q99" s="67">
        <f t="shared" si="18"/>
        <v>0</v>
      </c>
      <c r="R99" s="67">
        <f t="shared" si="18"/>
        <v>0</v>
      </c>
      <c r="S99" s="67">
        <f t="shared" si="18"/>
        <v>0</v>
      </c>
      <c r="T99" s="67">
        <f t="shared" si="18"/>
        <v>0</v>
      </c>
      <c r="U99" s="67">
        <f t="shared" si="18"/>
        <v>0</v>
      </c>
      <c r="V99" s="67">
        <f t="shared" si="18"/>
        <v>0</v>
      </c>
      <c r="W99" s="67">
        <f t="shared" si="18"/>
        <v>1</v>
      </c>
      <c r="X99" s="67">
        <f t="shared" si="18"/>
        <v>0</v>
      </c>
      <c r="Y99" s="67">
        <f t="shared" si="18"/>
        <v>0</v>
      </c>
      <c r="Z99" s="67">
        <f t="shared" si="18"/>
        <v>3</v>
      </c>
      <c r="AA99" s="67">
        <f t="shared" si="18"/>
        <v>11</v>
      </c>
      <c r="AB99" s="67">
        <f t="shared" si="18"/>
        <v>1</v>
      </c>
      <c r="AC99" s="67">
        <f t="shared" si="18"/>
        <v>0</v>
      </c>
      <c r="AD99" s="67">
        <f t="shared" si="18"/>
        <v>0</v>
      </c>
      <c r="AE99" s="67">
        <f t="shared" si="18"/>
        <v>0</v>
      </c>
      <c r="AF99" s="67">
        <f t="shared" si="13"/>
        <v>4</v>
      </c>
      <c r="AG99" s="67">
        <f t="shared" si="14"/>
        <v>13</v>
      </c>
      <c r="AH99" s="67">
        <f t="shared" si="15"/>
        <v>17</v>
      </c>
    </row>
    <row r="100" spans="1:34" ht="49.5" customHeight="1">
      <c r="A100" s="133" t="s">
        <v>74</v>
      </c>
      <c r="B100" s="133"/>
      <c r="C100" s="24" t="s">
        <v>11</v>
      </c>
      <c r="D100" s="73">
        <v>1</v>
      </c>
      <c r="E100" s="73">
        <v>10</v>
      </c>
      <c r="F100" s="73"/>
      <c r="G100" s="73">
        <v>3</v>
      </c>
      <c r="H100" s="73">
        <v>3</v>
      </c>
      <c r="I100" s="73">
        <v>2</v>
      </c>
      <c r="J100" s="73">
        <v>3</v>
      </c>
      <c r="K100" s="73">
        <v>1</v>
      </c>
      <c r="L100" s="73">
        <v>2</v>
      </c>
      <c r="M100" s="73">
        <v>2</v>
      </c>
      <c r="N100" s="73"/>
      <c r="O100" s="73">
        <v>1</v>
      </c>
      <c r="P100" s="73"/>
      <c r="Q100" s="73"/>
      <c r="R100" s="73">
        <v>4</v>
      </c>
      <c r="S100" s="73">
        <v>1</v>
      </c>
      <c r="T100" s="73">
        <v>4</v>
      </c>
      <c r="U100" s="73">
        <v>1</v>
      </c>
      <c r="V100" s="73">
        <v>2</v>
      </c>
      <c r="W100" s="73"/>
      <c r="X100" s="73">
        <v>1</v>
      </c>
      <c r="Y100" s="73"/>
      <c r="Z100" s="73">
        <v>1</v>
      </c>
      <c r="AA100" s="73"/>
      <c r="AB100" s="73">
        <v>3</v>
      </c>
      <c r="AC100" s="73">
        <v>1</v>
      </c>
      <c r="AD100" s="73"/>
      <c r="AE100" s="73"/>
      <c r="AF100" s="67">
        <f t="shared" si="13"/>
        <v>24</v>
      </c>
      <c r="AG100" s="67">
        <f t="shared" si="14"/>
        <v>22</v>
      </c>
      <c r="AH100" s="67">
        <f t="shared" si="15"/>
        <v>46</v>
      </c>
    </row>
    <row r="101" spans="1:34" ht="49.5" customHeight="1">
      <c r="A101" s="133" t="s">
        <v>75</v>
      </c>
      <c r="B101" s="133"/>
      <c r="C101" s="24" t="s">
        <v>11</v>
      </c>
      <c r="D101" s="73">
        <v>2</v>
      </c>
      <c r="E101" s="73"/>
      <c r="F101" s="73">
        <v>1</v>
      </c>
      <c r="G101" s="73"/>
      <c r="H101" s="73"/>
      <c r="I101" s="73"/>
      <c r="J101" s="73"/>
      <c r="K101" s="73"/>
      <c r="L101" s="73">
        <v>1</v>
      </c>
      <c r="M101" s="73"/>
      <c r="N101" s="73">
        <v>3</v>
      </c>
      <c r="O101" s="73"/>
      <c r="P101" s="73">
        <v>1</v>
      </c>
      <c r="Q101" s="73">
        <v>1</v>
      </c>
      <c r="R101" s="73"/>
      <c r="S101" s="73"/>
      <c r="T101" s="73">
        <v>1</v>
      </c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67">
        <f t="shared" si="13"/>
        <v>9</v>
      </c>
      <c r="AG101" s="67">
        <f t="shared" si="14"/>
        <v>1</v>
      </c>
      <c r="AH101" s="67">
        <f t="shared" si="15"/>
        <v>10</v>
      </c>
    </row>
    <row r="102" spans="1:34" ht="49.5" customHeight="1">
      <c r="A102" s="133" t="s">
        <v>76</v>
      </c>
      <c r="B102" s="133"/>
      <c r="C102" s="24" t="s">
        <v>11</v>
      </c>
      <c r="D102" s="73">
        <v>2</v>
      </c>
      <c r="E102" s="73"/>
      <c r="F102" s="73"/>
      <c r="G102" s="73"/>
      <c r="H102" s="73"/>
      <c r="I102" s="73"/>
      <c r="J102" s="73"/>
      <c r="K102" s="73"/>
      <c r="L102" s="73"/>
      <c r="M102" s="73">
        <v>1</v>
      </c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>
        <v>2</v>
      </c>
      <c r="AA102" s="73"/>
      <c r="AB102" s="73"/>
      <c r="AC102" s="73"/>
      <c r="AD102" s="73"/>
      <c r="AE102" s="73"/>
      <c r="AF102" s="67">
        <f t="shared" si="13"/>
        <v>4</v>
      </c>
      <c r="AG102" s="67">
        <f t="shared" si="14"/>
        <v>1</v>
      </c>
      <c r="AH102" s="67">
        <f t="shared" si="15"/>
        <v>5</v>
      </c>
    </row>
    <row r="103" spans="1:34" ht="49.5" customHeight="1">
      <c r="A103" s="133" t="s">
        <v>76</v>
      </c>
      <c r="B103" s="133"/>
      <c r="C103" s="25" t="s">
        <v>21</v>
      </c>
      <c r="D103" s="25"/>
      <c r="E103" s="25"/>
      <c r="F103" s="51"/>
      <c r="G103" s="51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67">
        <f t="shared" si="13"/>
        <v>0</v>
      </c>
      <c r="AG103" s="67">
        <f t="shared" si="14"/>
        <v>0</v>
      </c>
      <c r="AH103" s="67">
        <f t="shared" si="15"/>
        <v>0</v>
      </c>
    </row>
    <row r="104" spans="1:34" ht="69.75" customHeight="1">
      <c r="A104" s="132" t="s">
        <v>0</v>
      </c>
      <c r="B104" s="132"/>
      <c r="C104" s="26" t="s">
        <v>11</v>
      </c>
      <c r="D104" s="33">
        <f>D102+D101+D100+D93+D92+D91+D85+D83+D81+D80+D79+D78+D77+D76+D75+D74</f>
        <v>200</v>
      </c>
      <c r="E104" s="33">
        <f aca="true" t="shared" si="19" ref="E104:AE104">E102+E101+E100+E93+E92+E91+E85+E83+E81+E80+E79+E78+E77+E76+E75+E74</f>
        <v>250</v>
      </c>
      <c r="F104" s="33">
        <f t="shared" si="19"/>
        <v>108</v>
      </c>
      <c r="G104" s="33">
        <f t="shared" si="19"/>
        <v>121</v>
      </c>
      <c r="H104" s="33">
        <f t="shared" si="19"/>
        <v>21</v>
      </c>
      <c r="I104" s="33">
        <f t="shared" si="19"/>
        <v>5</v>
      </c>
      <c r="J104" s="33">
        <f t="shared" si="19"/>
        <v>33</v>
      </c>
      <c r="K104" s="33">
        <f t="shared" si="19"/>
        <v>17</v>
      </c>
      <c r="L104" s="33">
        <f t="shared" si="19"/>
        <v>27</v>
      </c>
      <c r="M104" s="33">
        <f t="shared" si="19"/>
        <v>20</v>
      </c>
      <c r="N104" s="33">
        <f t="shared" si="19"/>
        <v>18</v>
      </c>
      <c r="O104" s="33">
        <f t="shared" si="19"/>
        <v>19</v>
      </c>
      <c r="P104" s="33">
        <f t="shared" si="19"/>
        <v>31</v>
      </c>
      <c r="Q104" s="33">
        <f t="shared" si="19"/>
        <v>15</v>
      </c>
      <c r="R104" s="33">
        <f t="shared" si="19"/>
        <v>23</v>
      </c>
      <c r="S104" s="33">
        <f t="shared" si="19"/>
        <v>10</v>
      </c>
      <c r="T104" s="33">
        <f t="shared" si="19"/>
        <v>16</v>
      </c>
      <c r="U104" s="33">
        <f t="shared" si="19"/>
        <v>4</v>
      </c>
      <c r="V104" s="33">
        <f t="shared" si="19"/>
        <v>44</v>
      </c>
      <c r="W104" s="33">
        <f t="shared" si="19"/>
        <v>14</v>
      </c>
      <c r="X104" s="33">
        <f t="shared" si="19"/>
        <v>9</v>
      </c>
      <c r="Y104" s="33">
        <f t="shared" si="19"/>
        <v>3</v>
      </c>
      <c r="Z104" s="33">
        <f t="shared" si="19"/>
        <v>18</v>
      </c>
      <c r="AA104" s="33">
        <f t="shared" si="19"/>
        <v>16</v>
      </c>
      <c r="AB104" s="33">
        <f t="shared" si="19"/>
        <v>50</v>
      </c>
      <c r="AC104" s="33">
        <f t="shared" si="19"/>
        <v>29</v>
      </c>
      <c r="AD104" s="33">
        <f t="shared" si="19"/>
        <v>15</v>
      </c>
      <c r="AE104" s="33">
        <f t="shared" si="19"/>
        <v>12</v>
      </c>
      <c r="AF104" s="67">
        <f t="shared" si="13"/>
        <v>613</v>
      </c>
      <c r="AG104" s="67">
        <f t="shared" si="14"/>
        <v>535</v>
      </c>
      <c r="AH104" s="67">
        <f t="shared" si="15"/>
        <v>1148</v>
      </c>
    </row>
    <row r="105" spans="1:34" ht="69.75" customHeight="1">
      <c r="A105" s="132"/>
      <c r="B105" s="132"/>
      <c r="C105" s="26" t="s">
        <v>22</v>
      </c>
      <c r="D105" s="33">
        <f aca="true" t="shared" si="20" ref="D105:AE105">D96+D86+D84</f>
        <v>0</v>
      </c>
      <c r="E105" s="33">
        <f t="shared" si="20"/>
        <v>0</v>
      </c>
      <c r="F105" s="33">
        <f t="shared" si="20"/>
        <v>0</v>
      </c>
      <c r="G105" s="33">
        <f t="shared" si="20"/>
        <v>0</v>
      </c>
      <c r="H105" s="33">
        <f t="shared" si="20"/>
        <v>0</v>
      </c>
      <c r="I105" s="33">
        <f t="shared" si="20"/>
        <v>0</v>
      </c>
      <c r="J105" s="33">
        <f t="shared" si="20"/>
        <v>0</v>
      </c>
      <c r="K105" s="33">
        <f t="shared" si="20"/>
        <v>0</v>
      </c>
      <c r="L105" s="33">
        <f t="shared" si="20"/>
        <v>0</v>
      </c>
      <c r="M105" s="33">
        <f t="shared" si="20"/>
        <v>0</v>
      </c>
      <c r="N105" s="33">
        <f t="shared" si="20"/>
        <v>0</v>
      </c>
      <c r="O105" s="33">
        <f t="shared" si="20"/>
        <v>0</v>
      </c>
      <c r="P105" s="33">
        <f t="shared" si="20"/>
        <v>0</v>
      </c>
      <c r="Q105" s="33">
        <f t="shared" si="20"/>
        <v>0</v>
      </c>
      <c r="R105" s="33">
        <f t="shared" si="20"/>
        <v>0</v>
      </c>
      <c r="S105" s="33">
        <f t="shared" si="20"/>
        <v>0</v>
      </c>
      <c r="T105" s="33">
        <f t="shared" si="20"/>
        <v>0</v>
      </c>
      <c r="U105" s="33">
        <f t="shared" si="20"/>
        <v>0</v>
      </c>
      <c r="V105" s="33">
        <f t="shared" si="20"/>
        <v>0</v>
      </c>
      <c r="W105" s="33">
        <f t="shared" si="20"/>
        <v>0</v>
      </c>
      <c r="X105" s="33">
        <f t="shared" si="20"/>
        <v>0</v>
      </c>
      <c r="Y105" s="33">
        <f t="shared" si="20"/>
        <v>0</v>
      </c>
      <c r="Z105" s="33">
        <f t="shared" si="20"/>
        <v>0</v>
      </c>
      <c r="AA105" s="33">
        <f t="shared" si="20"/>
        <v>0</v>
      </c>
      <c r="AB105" s="33">
        <f t="shared" si="20"/>
        <v>22</v>
      </c>
      <c r="AC105" s="33">
        <f t="shared" si="20"/>
        <v>52</v>
      </c>
      <c r="AD105" s="33">
        <f t="shared" si="20"/>
        <v>1</v>
      </c>
      <c r="AE105" s="33">
        <f t="shared" si="20"/>
        <v>1</v>
      </c>
      <c r="AF105" s="67">
        <f t="shared" si="13"/>
        <v>23</v>
      </c>
      <c r="AG105" s="67">
        <f t="shared" si="14"/>
        <v>53</v>
      </c>
      <c r="AH105" s="67">
        <f t="shared" si="15"/>
        <v>76</v>
      </c>
    </row>
    <row r="106" spans="1:34" ht="69.75" customHeight="1">
      <c r="A106" s="132"/>
      <c r="B106" s="132"/>
      <c r="C106" s="26" t="s">
        <v>21</v>
      </c>
      <c r="D106" s="33">
        <f aca="true" t="shared" si="21" ref="D106:AE106">D103+D99+D90+D82</f>
        <v>0</v>
      </c>
      <c r="E106" s="33">
        <f t="shared" si="21"/>
        <v>1</v>
      </c>
      <c r="F106" s="33">
        <f t="shared" si="21"/>
        <v>0</v>
      </c>
      <c r="G106" s="33">
        <f t="shared" si="21"/>
        <v>0</v>
      </c>
      <c r="H106" s="33">
        <f t="shared" si="21"/>
        <v>4</v>
      </c>
      <c r="I106" s="33">
        <f t="shared" si="21"/>
        <v>0</v>
      </c>
      <c r="J106" s="33">
        <f t="shared" si="21"/>
        <v>0</v>
      </c>
      <c r="K106" s="33">
        <f t="shared" si="21"/>
        <v>0</v>
      </c>
      <c r="L106" s="33">
        <f t="shared" si="21"/>
        <v>1</v>
      </c>
      <c r="M106" s="33">
        <f t="shared" si="21"/>
        <v>0</v>
      </c>
      <c r="N106" s="33">
        <f t="shared" si="21"/>
        <v>0</v>
      </c>
      <c r="O106" s="33">
        <f t="shared" si="21"/>
        <v>0</v>
      </c>
      <c r="P106" s="33">
        <f t="shared" si="21"/>
        <v>1</v>
      </c>
      <c r="Q106" s="33">
        <f t="shared" si="21"/>
        <v>1</v>
      </c>
      <c r="R106" s="33">
        <f t="shared" si="21"/>
        <v>1</v>
      </c>
      <c r="S106" s="33">
        <f t="shared" si="21"/>
        <v>0</v>
      </c>
      <c r="T106" s="33">
        <f t="shared" si="21"/>
        <v>4</v>
      </c>
      <c r="U106" s="33">
        <f t="shared" si="21"/>
        <v>0</v>
      </c>
      <c r="V106" s="33">
        <f t="shared" si="21"/>
        <v>1</v>
      </c>
      <c r="W106" s="33">
        <f t="shared" si="21"/>
        <v>1</v>
      </c>
      <c r="X106" s="33">
        <f t="shared" si="21"/>
        <v>0</v>
      </c>
      <c r="Y106" s="33">
        <f t="shared" si="21"/>
        <v>0</v>
      </c>
      <c r="Z106" s="33">
        <f t="shared" si="21"/>
        <v>6</v>
      </c>
      <c r="AA106" s="33">
        <f t="shared" si="21"/>
        <v>21</v>
      </c>
      <c r="AB106" s="33">
        <f t="shared" si="21"/>
        <v>2</v>
      </c>
      <c r="AC106" s="33">
        <f t="shared" si="21"/>
        <v>0</v>
      </c>
      <c r="AD106" s="33">
        <f t="shared" si="21"/>
        <v>0</v>
      </c>
      <c r="AE106" s="33">
        <f t="shared" si="21"/>
        <v>0</v>
      </c>
      <c r="AF106" s="67">
        <f t="shared" si="13"/>
        <v>20</v>
      </c>
      <c r="AG106" s="67">
        <f t="shared" si="14"/>
        <v>24</v>
      </c>
      <c r="AH106" s="67">
        <f t="shared" si="15"/>
        <v>44</v>
      </c>
    </row>
    <row r="107" spans="1:34" ht="69.75" customHeight="1">
      <c r="A107" s="132" t="s">
        <v>133</v>
      </c>
      <c r="B107" s="132"/>
      <c r="C107" s="132"/>
      <c r="D107" s="33">
        <f>SUM(D104:D106)</f>
        <v>200</v>
      </c>
      <c r="E107" s="33">
        <f aca="true" t="shared" si="22" ref="E107:AE107">SUM(E104:E106)</f>
        <v>251</v>
      </c>
      <c r="F107" s="33">
        <f t="shared" si="22"/>
        <v>108</v>
      </c>
      <c r="G107" s="33">
        <f t="shared" si="22"/>
        <v>121</v>
      </c>
      <c r="H107" s="33">
        <f t="shared" si="22"/>
        <v>25</v>
      </c>
      <c r="I107" s="33">
        <f t="shared" si="22"/>
        <v>5</v>
      </c>
      <c r="J107" s="33">
        <f t="shared" si="22"/>
        <v>33</v>
      </c>
      <c r="K107" s="33">
        <f t="shared" si="22"/>
        <v>17</v>
      </c>
      <c r="L107" s="33">
        <f t="shared" si="22"/>
        <v>28</v>
      </c>
      <c r="M107" s="33">
        <f t="shared" si="22"/>
        <v>20</v>
      </c>
      <c r="N107" s="33">
        <f t="shared" si="22"/>
        <v>18</v>
      </c>
      <c r="O107" s="33">
        <f t="shared" si="22"/>
        <v>19</v>
      </c>
      <c r="P107" s="33">
        <f t="shared" si="22"/>
        <v>32</v>
      </c>
      <c r="Q107" s="33">
        <f t="shared" si="22"/>
        <v>16</v>
      </c>
      <c r="R107" s="33">
        <f t="shared" si="22"/>
        <v>24</v>
      </c>
      <c r="S107" s="33">
        <f t="shared" si="22"/>
        <v>10</v>
      </c>
      <c r="T107" s="33">
        <f t="shared" si="22"/>
        <v>20</v>
      </c>
      <c r="U107" s="33">
        <f t="shared" si="22"/>
        <v>4</v>
      </c>
      <c r="V107" s="33">
        <f t="shared" si="22"/>
        <v>45</v>
      </c>
      <c r="W107" s="33">
        <f t="shared" si="22"/>
        <v>15</v>
      </c>
      <c r="X107" s="33">
        <f t="shared" si="22"/>
        <v>9</v>
      </c>
      <c r="Y107" s="33">
        <f t="shared" si="22"/>
        <v>3</v>
      </c>
      <c r="Z107" s="33">
        <f t="shared" si="22"/>
        <v>24</v>
      </c>
      <c r="AA107" s="33">
        <f t="shared" si="22"/>
        <v>37</v>
      </c>
      <c r="AB107" s="33">
        <f t="shared" si="22"/>
        <v>74</v>
      </c>
      <c r="AC107" s="33">
        <f t="shared" si="22"/>
        <v>81</v>
      </c>
      <c r="AD107" s="33">
        <f t="shared" si="22"/>
        <v>16</v>
      </c>
      <c r="AE107" s="33">
        <f t="shared" si="22"/>
        <v>13</v>
      </c>
      <c r="AF107" s="67">
        <f t="shared" si="13"/>
        <v>656</v>
      </c>
      <c r="AG107" s="67">
        <f t="shared" si="14"/>
        <v>612</v>
      </c>
      <c r="AH107" s="67">
        <f t="shared" si="15"/>
        <v>1268</v>
      </c>
    </row>
    <row r="118" spans="28:29" ht="24.75">
      <c r="AB118" s="36"/>
      <c r="AC118" s="36"/>
    </row>
  </sheetData>
  <sheetProtection/>
  <mergeCells count="85">
    <mergeCell ref="A79:B79"/>
    <mergeCell ref="A85:B85"/>
    <mergeCell ref="A91:B91"/>
    <mergeCell ref="A93:B93"/>
    <mergeCell ref="A104:B106"/>
    <mergeCell ref="A80:B80"/>
    <mergeCell ref="A81:B81"/>
    <mergeCell ref="A82:B82"/>
    <mergeCell ref="A107:C107"/>
    <mergeCell ref="A83:B83"/>
    <mergeCell ref="A84:B84"/>
    <mergeCell ref="A87:A90"/>
    <mergeCell ref="A102:B102"/>
    <mergeCell ref="A103:B103"/>
    <mergeCell ref="A92:B92"/>
    <mergeCell ref="A94:A96"/>
    <mergeCell ref="A97:A99"/>
    <mergeCell ref="A100:B100"/>
    <mergeCell ref="A101:B101"/>
    <mergeCell ref="R2:S2"/>
    <mergeCell ref="T2:U2"/>
    <mergeCell ref="J2:K2"/>
    <mergeCell ref="L2:M2"/>
    <mergeCell ref="A2:B3"/>
    <mergeCell ref="D2:E2"/>
    <mergeCell ref="H2:I2"/>
    <mergeCell ref="C2:C3"/>
    <mergeCell ref="F2:G2"/>
    <mergeCell ref="AF2:AH2"/>
    <mergeCell ref="V2:W2"/>
    <mergeCell ref="X2:Y2"/>
    <mergeCell ref="Z2:AA2"/>
    <mergeCell ref="AB2:AC2"/>
    <mergeCell ref="AD2:AE2"/>
    <mergeCell ref="AB72:AC72"/>
    <mergeCell ref="AD72:AE72"/>
    <mergeCell ref="AF72:AH72"/>
    <mergeCell ref="A1:AH1"/>
    <mergeCell ref="A42:A49"/>
    <mergeCell ref="N2:O2"/>
    <mergeCell ref="P2:Q2"/>
    <mergeCell ref="A9:A16"/>
    <mergeCell ref="A8:B8"/>
    <mergeCell ref="A7:B7"/>
    <mergeCell ref="A6:B6"/>
    <mergeCell ref="A5:B5"/>
    <mergeCell ref="A4:B4"/>
    <mergeCell ref="A18:B18"/>
    <mergeCell ref="A17:B17"/>
    <mergeCell ref="A19:B19"/>
    <mergeCell ref="A70:C70"/>
    <mergeCell ref="A72:B73"/>
    <mergeCell ref="D72:E72"/>
    <mergeCell ref="H72:I72"/>
    <mergeCell ref="J72:K72"/>
    <mergeCell ref="F72:G72"/>
    <mergeCell ref="A71:AH71"/>
    <mergeCell ref="L72:M72"/>
    <mergeCell ref="C72:C73"/>
    <mergeCell ref="N72:O72"/>
    <mergeCell ref="P72:Q72"/>
    <mergeCell ref="R72:S72"/>
    <mergeCell ref="T72:U72"/>
    <mergeCell ref="V72:W72"/>
    <mergeCell ref="X72:Y72"/>
    <mergeCell ref="Z72:AA72"/>
    <mergeCell ref="A74:B74"/>
    <mergeCell ref="A75:B75"/>
    <mergeCell ref="A76:B76"/>
    <mergeCell ref="A77:B77"/>
    <mergeCell ref="A78:B78"/>
    <mergeCell ref="A67:B69"/>
    <mergeCell ref="A21:B21"/>
    <mergeCell ref="A20:B20"/>
    <mergeCell ref="A38:A41"/>
    <mergeCell ref="A57:A59"/>
    <mergeCell ref="A60:A62"/>
    <mergeCell ref="A51:A56"/>
    <mergeCell ref="A66:B66"/>
    <mergeCell ref="A65:B65"/>
    <mergeCell ref="A64:B64"/>
    <mergeCell ref="A63:B63"/>
    <mergeCell ref="A50:B50"/>
    <mergeCell ref="A34:A36"/>
    <mergeCell ref="A22:A33"/>
  </mergeCells>
  <printOptions horizontalCentered="1" verticalCentered="1"/>
  <pageMargins left="0" right="0" top="0.5905511811023623" bottom="0" header="0" footer="0"/>
  <pageSetup horizontalDpi="600" verticalDpi="600" orientation="landscape" scale="70" r:id="rId1"/>
  <rowBreaks count="7" manualBreakCount="7">
    <brk id="19" max="31" man="1"/>
    <brk id="33" max="31" man="1"/>
    <brk id="49" max="31" man="1"/>
    <brk id="63" max="31" man="1"/>
    <brk id="70" max="31" man="1"/>
    <brk id="86" max="31" man="1"/>
    <brk id="99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rightToLeft="1" zoomScale="70" zoomScaleNormal="70" zoomScalePageLayoutView="0" workbookViewId="0" topLeftCell="A85">
      <selection activeCell="H106" sqref="H106"/>
    </sheetView>
  </sheetViews>
  <sheetFormatPr defaultColWidth="9.140625" defaultRowHeight="15"/>
  <cols>
    <col min="1" max="1" width="5.7109375" style="80" customWidth="1"/>
    <col min="2" max="2" width="14.57421875" style="80" bestFit="1" customWidth="1"/>
    <col min="3" max="3" width="7.421875" style="80" bestFit="1" customWidth="1"/>
    <col min="4" max="5" width="5.421875" style="80" customWidth="1"/>
    <col min="6" max="9" width="5.421875" style="72" customWidth="1"/>
    <col min="10" max="17" width="5.421875" style="80" customWidth="1"/>
    <col min="18" max="20" width="7.7109375" style="80" customWidth="1"/>
    <col min="21" max="21" width="4.421875" style="80" customWidth="1"/>
    <col min="22" max="16384" width="9.00390625" style="80" customWidth="1"/>
  </cols>
  <sheetData>
    <row r="1" spans="1:20" ht="62.25" customHeight="1">
      <c r="A1" s="140" t="s">
        <v>214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55.5" customHeight="1">
      <c r="A2" s="149" t="s">
        <v>3</v>
      </c>
      <c r="B2" s="149"/>
      <c r="C2" s="149" t="s">
        <v>10</v>
      </c>
      <c r="D2" s="149" t="s">
        <v>77</v>
      </c>
      <c r="E2" s="149"/>
      <c r="F2" s="149" t="s">
        <v>78</v>
      </c>
      <c r="G2" s="149"/>
      <c r="H2" s="149" t="s">
        <v>79</v>
      </c>
      <c r="I2" s="149"/>
      <c r="J2" s="173" t="s">
        <v>175</v>
      </c>
      <c r="K2" s="174"/>
      <c r="L2" s="173" t="s">
        <v>174</v>
      </c>
      <c r="M2" s="174"/>
      <c r="N2" s="149" t="s">
        <v>7</v>
      </c>
      <c r="O2" s="149"/>
      <c r="P2" s="149" t="s">
        <v>27</v>
      </c>
      <c r="Q2" s="149"/>
      <c r="R2" s="149" t="s">
        <v>0</v>
      </c>
      <c r="S2" s="149"/>
      <c r="T2" s="149"/>
    </row>
    <row r="3" spans="1:20" ht="34.5" customHeight="1">
      <c r="A3" s="149"/>
      <c r="B3" s="149"/>
      <c r="C3" s="149"/>
      <c r="D3" s="101" t="s">
        <v>1</v>
      </c>
      <c r="E3" s="101" t="s">
        <v>2</v>
      </c>
      <c r="F3" s="101" t="s">
        <v>1</v>
      </c>
      <c r="G3" s="101" t="s">
        <v>2</v>
      </c>
      <c r="H3" s="101" t="s">
        <v>1</v>
      </c>
      <c r="I3" s="101" t="s">
        <v>2</v>
      </c>
      <c r="J3" s="101" t="s">
        <v>1</v>
      </c>
      <c r="K3" s="101" t="s">
        <v>2</v>
      </c>
      <c r="L3" s="101" t="s">
        <v>1</v>
      </c>
      <c r="M3" s="101" t="s">
        <v>2</v>
      </c>
      <c r="N3" s="101" t="s">
        <v>1</v>
      </c>
      <c r="O3" s="101" t="s">
        <v>2</v>
      </c>
      <c r="P3" s="101" t="s">
        <v>1</v>
      </c>
      <c r="Q3" s="101" t="s">
        <v>2</v>
      </c>
      <c r="R3" s="101" t="s">
        <v>1</v>
      </c>
      <c r="S3" s="101" t="s">
        <v>2</v>
      </c>
      <c r="T3" s="101" t="s">
        <v>80</v>
      </c>
    </row>
    <row r="4" spans="1:20" ht="34.5" customHeight="1">
      <c r="A4" s="168" t="s">
        <v>30</v>
      </c>
      <c r="B4" s="169"/>
      <c r="C4" s="102" t="s">
        <v>29</v>
      </c>
      <c r="D4" s="115">
        <v>100</v>
      </c>
      <c r="E4" s="115">
        <v>40</v>
      </c>
      <c r="F4" s="115">
        <v>3</v>
      </c>
      <c r="G4" s="115">
        <v>3</v>
      </c>
      <c r="H4" s="115">
        <v>0</v>
      </c>
      <c r="I4" s="115">
        <v>0</v>
      </c>
      <c r="J4" s="115">
        <v>8</v>
      </c>
      <c r="K4" s="115">
        <v>3</v>
      </c>
      <c r="L4" s="115">
        <v>0</v>
      </c>
      <c r="M4" s="115">
        <v>0</v>
      </c>
      <c r="N4" s="115">
        <v>7</v>
      </c>
      <c r="O4" s="115">
        <v>2</v>
      </c>
      <c r="P4" s="115">
        <v>2</v>
      </c>
      <c r="Q4" s="115">
        <v>0</v>
      </c>
      <c r="R4" s="101">
        <f>D4+F4+H4+J4+L4+N4+P4</f>
        <v>120</v>
      </c>
      <c r="S4" s="101">
        <f>E4+G4+I4+K4+M4+O4+Q4</f>
        <v>48</v>
      </c>
      <c r="T4" s="101">
        <f>S4+R4</f>
        <v>168</v>
      </c>
    </row>
    <row r="5" spans="1:20" ht="34.5" customHeight="1">
      <c r="A5" s="170"/>
      <c r="B5" s="171"/>
      <c r="C5" s="102" t="s">
        <v>81</v>
      </c>
      <c r="D5" s="115">
        <v>5</v>
      </c>
      <c r="E5" s="115">
        <v>1</v>
      </c>
      <c r="F5" s="114"/>
      <c r="G5" s="114"/>
      <c r="H5" s="114"/>
      <c r="I5" s="114"/>
      <c r="J5" s="115"/>
      <c r="K5" s="115"/>
      <c r="L5" s="114"/>
      <c r="M5" s="114"/>
      <c r="N5" s="114">
        <v>2</v>
      </c>
      <c r="O5" s="114"/>
      <c r="P5" s="114"/>
      <c r="Q5" s="114"/>
      <c r="R5" s="101">
        <f aca="true" t="shared" si="0" ref="R5:R68">D5+F5+H5+J5+L5+N5+P5</f>
        <v>7</v>
      </c>
      <c r="S5" s="101">
        <f aca="true" t="shared" si="1" ref="S5:S68">E5+G5+I5+K5+M5+O5+Q5</f>
        <v>1</v>
      </c>
      <c r="T5" s="101">
        <f aca="true" t="shared" si="2" ref="T5:T68">S5+R5</f>
        <v>8</v>
      </c>
    </row>
    <row r="6" spans="1:20" ht="34.5" customHeight="1">
      <c r="A6" s="163" t="s">
        <v>82</v>
      </c>
      <c r="B6" s="172"/>
      <c r="C6" s="102" t="s">
        <v>29</v>
      </c>
      <c r="D6" s="115">
        <v>59</v>
      </c>
      <c r="E6" s="115">
        <v>27</v>
      </c>
      <c r="F6" s="115">
        <v>3</v>
      </c>
      <c r="G6" s="115">
        <v>2</v>
      </c>
      <c r="H6" s="115">
        <v>1</v>
      </c>
      <c r="I6" s="115">
        <v>0</v>
      </c>
      <c r="J6" s="115">
        <v>0</v>
      </c>
      <c r="K6" s="115">
        <v>0</v>
      </c>
      <c r="L6" s="115">
        <v>0</v>
      </c>
      <c r="M6" s="115">
        <v>1</v>
      </c>
      <c r="N6" s="115">
        <v>0</v>
      </c>
      <c r="O6" s="115">
        <v>0</v>
      </c>
      <c r="P6" s="115">
        <v>1</v>
      </c>
      <c r="Q6" s="115">
        <v>0</v>
      </c>
      <c r="R6" s="101">
        <f t="shared" si="0"/>
        <v>64</v>
      </c>
      <c r="S6" s="101">
        <f t="shared" si="1"/>
        <v>30</v>
      </c>
      <c r="T6" s="101">
        <f t="shared" si="2"/>
        <v>94</v>
      </c>
    </row>
    <row r="7" spans="1:20" ht="34.5" customHeight="1">
      <c r="A7" s="172"/>
      <c r="B7" s="172"/>
      <c r="C7" s="102" t="s">
        <v>81</v>
      </c>
      <c r="D7" s="114">
        <v>10</v>
      </c>
      <c r="E7" s="114">
        <v>4</v>
      </c>
      <c r="F7" s="114"/>
      <c r="G7" s="114"/>
      <c r="H7" s="114"/>
      <c r="I7" s="114"/>
      <c r="J7" s="114"/>
      <c r="K7" s="114"/>
      <c r="L7" s="114"/>
      <c r="M7" s="114"/>
      <c r="N7" s="114"/>
      <c r="O7" s="114">
        <v>2</v>
      </c>
      <c r="P7" s="114"/>
      <c r="Q7" s="114"/>
      <c r="R7" s="101">
        <f t="shared" si="0"/>
        <v>10</v>
      </c>
      <c r="S7" s="101">
        <f t="shared" si="1"/>
        <v>6</v>
      </c>
      <c r="T7" s="101">
        <f t="shared" si="2"/>
        <v>16</v>
      </c>
    </row>
    <row r="8" spans="1:20" ht="34.5" customHeight="1">
      <c r="A8" s="163" t="s">
        <v>32</v>
      </c>
      <c r="B8" s="163"/>
      <c r="C8" s="102" t="s">
        <v>29</v>
      </c>
      <c r="D8" s="114">
        <v>20</v>
      </c>
      <c r="E8" s="114">
        <v>21</v>
      </c>
      <c r="F8" s="114">
        <v>1</v>
      </c>
      <c r="G8" s="114">
        <v>1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1</v>
      </c>
      <c r="P8" s="114">
        <v>1</v>
      </c>
      <c r="Q8" s="114">
        <v>0</v>
      </c>
      <c r="R8" s="101">
        <f t="shared" si="0"/>
        <v>22</v>
      </c>
      <c r="S8" s="101">
        <f t="shared" si="1"/>
        <v>23</v>
      </c>
      <c r="T8" s="101">
        <f t="shared" si="2"/>
        <v>45</v>
      </c>
    </row>
    <row r="9" spans="1:20" ht="34.5" customHeight="1">
      <c r="A9" s="163"/>
      <c r="B9" s="163"/>
      <c r="C9" s="102" t="s">
        <v>81</v>
      </c>
      <c r="D9" s="114">
        <v>1</v>
      </c>
      <c r="E9" s="114">
        <v>1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01">
        <f t="shared" si="0"/>
        <v>1</v>
      </c>
      <c r="S9" s="101">
        <f t="shared" si="1"/>
        <v>1</v>
      </c>
      <c r="T9" s="101">
        <f t="shared" si="2"/>
        <v>2</v>
      </c>
    </row>
    <row r="10" spans="1:20" ht="34.5" customHeight="1">
      <c r="A10" s="163" t="s">
        <v>83</v>
      </c>
      <c r="B10" s="163"/>
      <c r="C10" s="102" t="s">
        <v>29</v>
      </c>
      <c r="D10" s="114">
        <v>11</v>
      </c>
      <c r="E10" s="114">
        <v>7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01">
        <f t="shared" si="0"/>
        <v>11</v>
      </c>
      <c r="S10" s="101">
        <f t="shared" si="1"/>
        <v>7</v>
      </c>
      <c r="T10" s="101">
        <f t="shared" si="2"/>
        <v>18</v>
      </c>
    </row>
    <row r="11" spans="1:20" ht="34.5" customHeight="1">
      <c r="A11" s="163"/>
      <c r="B11" s="163"/>
      <c r="C11" s="102" t="s">
        <v>81</v>
      </c>
      <c r="D11" s="114">
        <v>2</v>
      </c>
      <c r="E11" s="114">
        <v>1</v>
      </c>
      <c r="F11" s="114">
        <v>1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01">
        <f t="shared" si="0"/>
        <v>3</v>
      </c>
      <c r="S11" s="101">
        <f t="shared" si="1"/>
        <v>1</v>
      </c>
      <c r="T11" s="101">
        <f t="shared" si="2"/>
        <v>4</v>
      </c>
    </row>
    <row r="12" spans="1:20" ht="34.5" customHeight="1">
      <c r="A12" s="163" t="s">
        <v>34</v>
      </c>
      <c r="B12" s="163"/>
      <c r="C12" s="102" t="s">
        <v>29</v>
      </c>
      <c r="D12" s="116">
        <v>9</v>
      </c>
      <c r="E12" s="116">
        <v>31</v>
      </c>
      <c r="F12" s="116">
        <v>1</v>
      </c>
      <c r="G12" s="116">
        <v>1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01">
        <f t="shared" si="0"/>
        <v>10</v>
      </c>
      <c r="S12" s="101">
        <f t="shared" si="1"/>
        <v>32</v>
      </c>
      <c r="T12" s="101">
        <f t="shared" si="2"/>
        <v>42</v>
      </c>
    </row>
    <row r="13" spans="1:20" ht="34.5" customHeight="1">
      <c r="A13" s="163"/>
      <c r="B13" s="163"/>
      <c r="C13" s="102" t="s">
        <v>81</v>
      </c>
      <c r="D13" s="114"/>
      <c r="E13" s="114">
        <v>1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01">
        <f t="shared" si="0"/>
        <v>0</v>
      </c>
      <c r="S13" s="101">
        <f t="shared" si="1"/>
        <v>1</v>
      </c>
      <c r="T13" s="101">
        <f t="shared" si="2"/>
        <v>1</v>
      </c>
    </row>
    <row r="14" spans="1:20" ht="34.5" customHeight="1">
      <c r="A14" s="164" t="s">
        <v>103</v>
      </c>
      <c r="B14" s="164"/>
      <c r="C14" s="103" t="s">
        <v>29</v>
      </c>
      <c r="D14" s="117">
        <v>28</v>
      </c>
      <c r="E14" s="117">
        <v>12</v>
      </c>
      <c r="F14" s="117">
        <v>4</v>
      </c>
      <c r="G14" s="117">
        <v>1</v>
      </c>
      <c r="H14" s="117">
        <v>0</v>
      </c>
      <c r="I14" s="117">
        <v>1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01">
        <f t="shared" si="0"/>
        <v>32</v>
      </c>
      <c r="S14" s="101">
        <f t="shared" si="1"/>
        <v>14</v>
      </c>
      <c r="T14" s="101">
        <f t="shared" si="2"/>
        <v>46</v>
      </c>
    </row>
    <row r="15" spans="1:20" ht="34.5" customHeight="1">
      <c r="A15" s="164"/>
      <c r="B15" s="164"/>
      <c r="C15" s="103" t="s">
        <v>81</v>
      </c>
      <c r="D15" s="117">
        <v>6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1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2">
        <f t="shared" si="0"/>
        <v>7</v>
      </c>
      <c r="S15" s="2">
        <f t="shared" si="1"/>
        <v>0</v>
      </c>
      <c r="T15" s="2">
        <f t="shared" si="2"/>
        <v>7</v>
      </c>
    </row>
    <row r="16" spans="1:20" ht="30" customHeight="1">
      <c r="A16" s="163" t="s">
        <v>85</v>
      </c>
      <c r="B16" s="163"/>
      <c r="C16" s="102" t="s">
        <v>29</v>
      </c>
      <c r="D16" s="115">
        <v>9</v>
      </c>
      <c r="E16" s="115">
        <v>2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2">
        <f t="shared" si="0"/>
        <v>9</v>
      </c>
      <c r="S16" s="2">
        <f t="shared" si="1"/>
        <v>2</v>
      </c>
      <c r="T16" s="2">
        <f t="shared" si="2"/>
        <v>11</v>
      </c>
    </row>
    <row r="17" spans="1:20" ht="30" customHeight="1">
      <c r="A17" s="163"/>
      <c r="B17" s="163"/>
      <c r="C17" s="102" t="s">
        <v>81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2">
        <f t="shared" si="0"/>
        <v>0</v>
      </c>
      <c r="S17" s="2">
        <f t="shared" si="1"/>
        <v>0</v>
      </c>
      <c r="T17" s="2">
        <f t="shared" si="2"/>
        <v>0</v>
      </c>
    </row>
    <row r="18" spans="1:20" ht="30" customHeight="1">
      <c r="A18" s="163" t="s">
        <v>86</v>
      </c>
      <c r="B18" s="163"/>
      <c r="C18" s="102" t="s">
        <v>29</v>
      </c>
      <c r="D18" s="114">
        <v>57</v>
      </c>
      <c r="E18" s="114">
        <v>38</v>
      </c>
      <c r="F18" s="114">
        <v>0</v>
      </c>
      <c r="G18" s="114">
        <v>2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2">
        <f t="shared" si="0"/>
        <v>57</v>
      </c>
      <c r="S18" s="2">
        <f t="shared" si="1"/>
        <v>40</v>
      </c>
      <c r="T18" s="2">
        <f t="shared" si="2"/>
        <v>97</v>
      </c>
    </row>
    <row r="19" spans="1:20" ht="30" customHeight="1">
      <c r="A19" s="163"/>
      <c r="B19" s="163"/>
      <c r="C19" s="102" t="s">
        <v>81</v>
      </c>
      <c r="D19" s="114">
        <v>2</v>
      </c>
      <c r="E19" s="114">
        <v>4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2">
        <f t="shared" si="0"/>
        <v>2</v>
      </c>
      <c r="S19" s="2">
        <f t="shared" si="1"/>
        <v>4</v>
      </c>
      <c r="T19" s="2">
        <f t="shared" si="2"/>
        <v>6</v>
      </c>
    </row>
    <row r="20" spans="1:20" ht="30" customHeight="1">
      <c r="A20" s="163" t="s">
        <v>39</v>
      </c>
      <c r="B20" s="163"/>
      <c r="C20" s="102" t="s">
        <v>29</v>
      </c>
      <c r="D20" s="111">
        <v>34</v>
      </c>
      <c r="E20" s="111">
        <v>27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3</v>
      </c>
      <c r="O20" s="111">
        <v>6</v>
      </c>
      <c r="P20" s="111">
        <v>0</v>
      </c>
      <c r="Q20" s="111">
        <v>0</v>
      </c>
      <c r="R20" s="2">
        <f t="shared" si="0"/>
        <v>37</v>
      </c>
      <c r="S20" s="2">
        <f t="shared" si="1"/>
        <v>33</v>
      </c>
      <c r="T20" s="2">
        <f t="shared" si="2"/>
        <v>70</v>
      </c>
    </row>
    <row r="21" spans="1:20" ht="30" customHeight="1">
      <c r="A21" s="163"/>
      <c r="B21" s="163"/>
      <c r="C21" s="102" t="s">
        <v>81</v>
      </c>
      <c r="D21" s="111">
        <v>11</v>
      </c>
      <c r="E21" s="111">
        <v>5</v>
      </c>
      <c r="F21" s="111"/>
      <c r="G21" s="111"/>
      <c r="H21" s="111"/>
      <c r="I21" s="111"/>
      <c r="J21" s="111">
        <v>1</v>
      </c>
      <c r="K21" s="111"/>
      <c r="L21" s="111">
        <v>1</v>
      </c>
      <c r="M21" s="111"/>
      <c r="N21" s="111">
        <v>7</v>
      </c>
      <c r="O21" s="111">
        <v>2</v>
      </c>
      <c r="P21" s="111">
        <v>4</v>
      </c>
      <c r="Q21" s="111"/>
      <c r="R21" s="2">
        <f t="shared" si="0"/>
        <v>24</v>
      </c>
      <c r="S21" s="2">
        <f t="shared" si="1"/>
        <v>7</v>
      </c>
      <c r="T21" s="2">
        <f t="shared" si="2"/>
        <v>31</v>
      </c>
    </row>
    <row r="22" spans="1:20" ht="30" customHeight="1">
      <c r="A22" s="165" t="s">
        <v>87</v>
      </c>
      <c r="B22" s="164" t="s">
        <v>57</v>
      </c>
      <c r="C22" s="103" t="s">
        <v>29</v>
      </c>
      <c r="D22" s="111">
        <v>8</v>
      </c>
      <c r="E22" s="111">
        <v>3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1</v>
      </c>
      <c r="Q22" s="111">
        <v>1</v>
      </c>
      <c r="R22" s="2">
        <f t="shared" si="0"/>
        <v>9</v>
      </c>
      <c r="S22" s="2">
        <f t="shared" si="1"/>
        <v>4</v>
      </c>
      <c r="T22" s="2">
        <f t="shared" si="2"/>
        <v>13</v>
      </c>
    </row>
    <row r="23" spans="1:20" ht="30" customHeight="1">
      <c r="A23" s="166"/>
      <c r="B23" s="164"/>
      <c r="C23" s="103" t="s">
        <v>81</v>
      </c>
      <c r="D23" s="111">
        <v>11</v>
      </c>
      <c r="E23" s="111">
        <v>5</v>
      </c>
      <c r="F23" s="111">
        <v>1</v>
      </c>
      <c r="G23" s="111">
        <v>1</v>
      </c>
      <c r="H23" s="111"/>
      <c r="I23" s="111"/>
      <c r="J23" s="111"/>
      <c r="K23" s="111"/>
      <c r="L23" s="111"/>
      <c r="M23" s="111"/>
      <c r="N23" s="111">
        <v>5</v>
      </c>
      <c r="O23" s="111"/>
      <c r="P23" s="111">
        <v>2</v>
      </c>
      <c r="Q23" s="111">
        <v>2</v>
      </c>
      <c r="R23" s="2">
        <f t="shared" si="0"/>
        <v>19</v>
      </c>
      <c r="S23" s="2">
        <f t="shared" si="1"/>
        <v>8</v>
      </c>
      <c r="T23" s="2">
        <f t="shared" si="2"/>
        <v>27</v>
      </c>
    </row>
    <row r="24" spans="1:20" ht="30" customHeight="1">
      <c r="A24" s="166"/>
      <c r="B24" s="164" t="s">
        <v>42</v>
      </c>
      <c r="C24" s="103" t="s">
        <v>29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1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2">
        <f t="shared" si="0"/>
        <v>1</v>
      </c>
      <c r="S24" s="2">
        <f t="shared" si="1"/>
        <v>0</v>
      </c>
      <c r="T24" s="2">
        <f t="shared" si="2"/>
        <v>1</v>
      </c>
    </row>
    <row r="25" spans="1:20" ht="30" customHeight="1">
      <c r="A25" s="166"/>
      <c r="B25" s="164"/>
      <c r="C25" s="103" t="s">
        <v>81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2">
        <f t="shared" si="0"/>
        <v>0</v>
      </c>
      <c r="S25" s="2">
        <f t="shared" si="1"/>
        <v>0</v>
      </c>
      <c r="T25" s="2">
        <f t="shared" si="2"/>
        <v>0</v>
      </c>
    </row>
    <row r="26" spans="1:20" ht="30" customHeight="1">
      <c r="A26" s="166"/>
      <c r="B26" s="164" t="s">
        <v>43</v>
      </c>
      <c r="C26" s="103" t="s">
        <v>29</v>
      </c>
      <c r="D26" s="111">
        <v>1</v>
      </c>
      <c r="E26" s="111">
        <v>1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2">
        <f t="shared" si="0"/>
        <v>1</v>
      </c>
      <c r="S26" s="2">
        <f t="shared" si="1"/>
        <v>1</v>
      </c>
      <c r="T26" s="2">
        <f t="shared" si="2"/>
        <v>2</v>
      </c>
    </row>
    <row r="27" spans="1:20" ht="30" customHeight="1">
      <c r="A27" s="166"/>
      <c r="B27" s="164"/>
      <c r="C27" s="103" t="s">
        <v>81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2">
        <f t="shared" si="0"/>
        <v>0</v>
      </c>
      <c r="S27" s="2">
        <f t="shared" si="1"/>
        <v>0</v>
      </c>
      <c r="T27" s="2">
        <f t="shared" si="2"/>
        <v>0</v>
      </c>
    </row>
    <row r="28" spans="1:20" ht="30" customHeight="1">
      <c r="A28" s="166"/>
      <c r="B28" s="164" t="s">
        <v>111</v>
      </c>
      <c r="C28" s="103" t="s">
        <v>29</v>
      </c>
      <c r="D28" s="111">
        <v>4</v>
      </c>
      <c r="E28" s="111">
        <v>4</v>
      </c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2">
        <f t="shared" si="0"/>
        <v>4</v>
      </c>
      <c r="S28" s="2">
        <f t="shared" si="1"/>
        <v>4</v>
      </c>
      <c r="T28" s="2">
        <f t="shared" si="2"/>
        <v>8</v>
      </c>
    </row>
    <row r="29" spans="1:20" ht="30" customHeight="1">
      <c r="A29" s="166"/>
      <c r="B29" s="164"/>
      <c r="C29" s="103" t="s">
        <v>81</v>
      </c>
      <c r="D29" s="111">
        <v>2</v>
      </c>
      <c r="E29" s="111">
        <v>1</v>
      </c>
      <c r="F29" s="111"/>
      <c r="G29" s="111"/>
      <c r="H29" s="111"/>
      <c r="I29" s="111"/>
      <c r="J29" s="111"/>
      <c r="K29" s="111"/>
      <c r="L29" s="111"/>
      <c r="M29" s="111"/>
      <c r="N29" s="111">
        <v>2</v>
      </c>
      <c r="O29" s="111"/>
      <c r="P29" s="111">
        <v>1</v>
      </c>
      <c r="Q29" s="111"/>
      <c r="R29" s="2">
        <f t="shared" si="0"/>
        <v>5</v>
      </c>
      <c r="S29" s="2">
        <f t="shared" si="1"/>
        <v>1</v>
      </c>
      <c r="T29" s="2">
        <f t="shared" si="2"/>
        <v>6</v>
      </c>
    </row>
    <row r="30" spans="1:20" ht="30" customHeight="1">
      <c r="A30" s="166"/>
      <c r="B30" s="164" t="s">
        <v>49</v>
      </c>
      <c r="C30" s="103" t="s">
        <v>29</v>
      </c>
      <c r="D30" s="111">
        <v>10</v>
      </c>
      <c r="E30" s="111">
        <v>8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2">
        <f t="shared" si="0"/>
        <v>10</v>
      </c>
      <c r="S30" s="2">
        <f t="shared" si="1"/>
        <v>8</v>
      </c>
      <c r="T30" s="2">
        <f t="shared" si="2"/>
        <v>18</v>
      </c>
    </row>
    <row r="31" spans="1:20" ht="30" customHeight="1">
      <c r="A31" s="167"/>
      <c r="B31" s="164"/>
      <c r="C31" s="103" t="s">
        <v>81</v>
      </c>
      <c r="D31" s="111">
        <v>2</v>
      </c>
      <c r="E31" s="111">
        <v>5</v>
      </c>
      <c r="F31" s="111"/>
      <c r="G31" s="111"/>
      <c r="H31" s="111"/>
      <c r="I31" s="111"/>
      <c r="J31" s="111"/>
      <c r="K31" s="111"/>
      <c r="L31" s="111"/>
      <c r="M31" s="111"/>
      <c r="N31" s="111">
        <v>4</v>
      </c>
      <c r="O31" s="111">
        <v>1</v>
      </c>
      <c r="P31" s="111"/>
      <c r="Q31" s="111"/>
      <c r="R31" s="2">
        <f t="shared" si="0"/>
        <v>6</v>
      </c>
      <c r="S31" s="2">
        <f t="shared" si="1"/>
        <v>6</v>
      </c>
      <c r="T31" s="2">
        <f t="shared" si="2"/>
        <v>12</v>
      </c>
    </row>
    <row r="32" spans="1:20" ht="30" customHeight="1">
      <c r="A32" s="165" t="s">
        <v>40</v>
      </c>
      <c r="B32" s="164" t="s">
        <v>48</v>
      </c>
      <c r="C32" s="103" t="s">
        <v>29</v>
      </c>
      <c r="D32" s="112">
        <v>12</v>
      </c>
      <c r="E32" s="112">
        <v>6</v>
      </c>
      <c r="F32" s="112">
        <v>1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2">
        <f t="shared" si="0"/>
        <v>13</v>
      </c>
      <c r="S32" s="2">
        <f t="shared" si="1"/>
        <v>6</v>
      </c>
      <c r="T32" s="2">
        <f t="shared" si="2"/>
        <v>19</v>
      </c>
    </row>
    <row r="33" spans="1:20" ht="30" customHeight="1">
      <c r="A33" s="166"/>
      <c r="B33" s="164"/>
      <c r="C33" s="103" t="s">
        <v>81</v>
      </c>
      <c r="D33" s="111">
        <v>8</v>
      </c>
      <c r="E33" s="111">
        <v>3</v>
      </c>
      <c r="F33" s="111"/>
      <c r="G33" s="111"/>
      <c r="H33" s="111"/>
      <c r="I33" s="111"/>
      <c r="J33" s="111"/>
      <c r="K33" s="111">
        <v>1</v>
      </c>
      <c r="L33" s="111"/>
      <c r="M33" s="111"/>
      <c r="N33" s="111">
        <v>2</v>
      </c>
      <c r="O33" s="111"/>
      <c r="P33" s="111"/>
      <c r="Q33" s="111"/>
      <c r="R33" s="2">
        <f t="shared" si="0"/>
        <v>10</v>
      </c>
      <c r="S33" s="2">
        <f t="shared" si="1"/>
        <v>4</v>
      </c>
      <c r="T33" s="2">
        <f t="shared" si="2"/>
        <v>14</v>
      </c>
    </row>
    <row r="34" spans="1:20" ht="30" customHeight="1">
      <c r="A34" s="166"/>
      <c r="B34" s="164" t="s">
        <v>112</v>
      </c>
      <c r="C34" s="103" t="s">
        <v>29</v>
      </c>
      <c r="D34" s="111">
        <v>3</v>
      </c>
      <c r="E34" s="111">
        <v>10</v>
      </c>
      <c r="F34" s="111">
        <v>3</v>
      </c>
      <c r="G34" s="111"/>
      <c r="H34" s="111">
        <v>1</v>
      </c>
      <c r="I34" s="111"/>
      <c r="J34" s="111"/>
      <c r="K34" s="111"/>
      <c r="L34" s="111"/>
      <c r="M34" s="111"/>
      <c r="N34" s="111">
        <v>1</v>
      </c>
      <c r="O34" s="111"/>
      <c r="P34" s="111"/>
      <c r="Q34" s="111"/>
      <c r="R34" s="2">
        <f t="shared" si="0"/>
        <v>8</v>
      </c>
      <c r="S34" s="2">
        <f t="shared" si="1"/>
        <v>10</v>
      </c>
      <c r="T34" s="2">
        <f t="shared" si="2"/>
        <v>18</v>
      </c>
    </row>
    <row r="35" spans="1:20" ht="30" customHeight="1">
      <c r="A35" s="166"/>
      <c r="B35" s="164"/>
      <c r="C35" s="103" t="s">
        <v>81</v>
      </c>
      <c r="D35" s="111">
        <v>2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>
        <v>3</v>
      </c>
      <c r="O35" s="111">
        <v>1</v>
      </c>
      <c r="P35" s="111"/>
      <c r="Q35" s="111"/>
      <c r="R35" s="2">
        <f t="shared" si="0"/>
        <v>5</v>
      </c>
      <c r="S35" s="2">
        <f t="shared" si="1"/>
        <v>1</v>
      </c>
      <c r="T35" s="2">
        <f t="shared" si="2"/>
        <v>6</v>
      </c>
    </row>
    <row r="36" spans="1:20" ht="30" customHeight="1">
      <c r="A36" s="166"/>
      <c r="B36" s="164" t="s">
        <v>52</v>
      </c>
      <c r="C36" s="103" t="s">
        <v>29</v>
      </c>
      <c r="D36" s="111">
        <v>2</v>
      </c>
      <c r="E36" s="111">
        <v>2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2">
        <f t="shared" si="0"/>
        <v>2</v>
      </c>
      <c r="S36" s="2">
        <f t="shared" si="1"/>
        <v>2</v>
      </c>
      <c r="T36" s="2">
        <f t="shared" si="2"/>
        <v>4</v>
      </c>
    </row>
    <row r="37" spans="1:20" ht="30" customHeight="1">
      <c r="A37" s="166"/>
      <c r="B37" s="164"/>
      <c r="C37" s="103" t="s">
        <v>81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2">
        <f t="shared" si="0"/>
        <v>0</v>
      </c>
      <c r="S37" s="2">
        <f t="shared" si="1"/>
        <v>0</v>
      </c>
      <c r="T37" s="2">
        <f t="shared" si="2"/>
        <v>0</v>
      </c>
    </row>
    <row r="38" spans="1:20" ht="30" customHeight="1">
      <c r="A38" s="166"/>
      <c r="B38" s="149" t="s">
        <v>73</v>
      </c>
      <c r="C38" s="101" t="s">
        <v>29</v>
      </c>
      <c r="D38" s="2">
        <f>D22+D24+D26+D28+D30+D32+D34+D36</f>
        <v>40</v>
      </c>
      <c r="E38" s="2">
        <f aca="true" t="shared" si="3" ref="E38:Q38">E22+E24+E26+E28+E30+E32+E34+E36</f>
        <v>34</v>
      </c>
      <c r="F38" s="2">
        <f t="shared" si="3"/>
        <v>4</v>
      </c>
      <c r="G38" s="2">
        <f t="shared" si="3"/>
        <v>0</v>
      </c>
      <c r="H38" s="2">
        <f t="shared" si="3"/>
        <v>1</v>
      </c>
      <c r="I38" s="2">
        <f t="shared" si="3"/>
        <v>0</v>
      </c>
      <c r="J38" s="2">
        <f t="shared" si="3"/>
        <v>0</v>
      </c>
      <c r="K38" s="2">
        <f t="shared" si="3"/>
        <v>0</v>
      </c>
      <c r="L38" s="2">
        <f t="shared" si="3"/>
        <v>1</v>
      </c>
      <c r="M38" s="2">
        <f t="shared" si="3"/>
        <v>0</v>
      </c>
      <c r="N38" s="2">
        <f t="shared" si="3"/>
        <v>1</v>
      </c>
      <c r="O38" s="2">
        <f t="shared" si="3"/>
        <v>0</v>
      </c>
      <c r="P38" s="2">
        <f t="shared" si="3"/>
        <v>1</v>
      </c>
      <c r="Q38" s="2">
        <f t="shared" si="3"/>
        <v>1</v>
      </c>
      <c r="R38" s="2">
        <f t="shared" si="0"/>
        <v>48</v>
      </c>
      <c r="S38" s="2">
        <f t="shared" si="1"/>
        <v>35</v>
      </c>
      <c r="T38" s="2">
        <f t="shared" si="2"/>
        <v>83</v>
      </c>
    </row>
    <row r="39" spans="1:20" ht="30" customHeight="1">
      <c r="A39" s="167"/>
      <c r="B39" s="149"/>
      <c r="C39" s="101" t="s">
        <v>81</v>
      </c>
      <c r="D39" s="2">
        <f>D23+D25+D27+D29+D31+D33+D35+D37</f>
        <v>25</v>
      </c>
      <c r="E39" s="2">
        <f aca="true" t="shared" si="4" ref="E39:Q39">E23+E25+E27+E29+E31+E33+E35+E37</f>
        <v>14</v>
      </c>
      <c r="F39" s="2">
        <f t="shared" si="4"/>
        <v>1</v>
      </c>
      <c r="G39" s="2">
        <f t="shared" si="4"/>
        <v>1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1</v>
      </c>
      <c r="L39" s="2">
        <f t="shared" si="4"/>
        <v>0</v>
      </c>
      <c r="M39" s="2">
        <f t="shared" si="4"/>
        <v>0</v>
      </c>
      <c r="N39" s="2">
        <f t="shared" si="4"/>
        <v>16</v>
      </c>
      <c r="O39" s="2">
        <f t="shared" si="4"/>
        <v>2</v>
      </c>
      <c r="P39" s="2">
        <f t="shared" si="4"/>
        <v>3</v>
      </c>
      <c r="Q39" s="2">
        <f t="shared" si="4"/>
        <v>2</v>
      </c>
      <c r="R39" s="2">
        <f t="shared" si="0"/>
        <v>45</v>
      </c>
      <c r="S39" s="2">
        <f t="shared" si="1"/>
        <v>20</v>
      </c>
      <c r="T39" s="2">
        <f t="shared" si="2"/>
        <v>65</v>
      </c>
    </row>
    <row r="40" spans="1:20" ht="34.5" customHeight="1">
      <c r="A40" s="164" t="s">
        <v>163</v>
      </c>
      <c r="B40" s="164"/>
      <c r="C40" s="103" t="s">
        <v>29</v>
      </c>
      <c r="D40" s="114">
        <v>34</v>
      </c>
      <c r="E40" s="114">
        <v>30</v>
      </c>
      <c r="F40" s="114">
        <v>1</v>
      </c>
      <c r="G40" s="114">
        <v>1</v>
      </c>
      <c r="H40" s="114">
        <v>0</v>
      </c>
      <c r="I40" s="114">
        <v>0</v>
      </c>
      <c r="J40" s="114">
        <v>2</v>
      </c>
      <c r="K40" s="114">
        <v>0</v>
      </c>
      <c r="L40" s="114">
        <v>0</v>
      </c>
      <c r="M40" s="114">
        <v>0</v>
      </c>
      <c r="N40" s="114">
        <v>6</v>
      </c>
      <c r="O40" s="114">
        <v>1</v>
      </c>
      <c r="P40" s="114">
        <v>0</v>
      </c>
      <c r="Q40" s="114">
        <v>0</v>
      </c>
      <c r="R40" s="2">
        <f t="shared" si="0"/>
        <v>43</v>
      </c>
      <c r="S40" s="2">
        <f t="shared" si="1"/>
        <v>32</v>
      </c>
      <c r="T40" s="2">
        <f t="shared" si="2"/>
        <v>75</v>
      </c>
    </row>
    <row r="41" spans="1:20" ht="34.5" customHeight="1">
      <c r="A41" s="164"/>
      <c r="B41" s="164"/>
      <c r="C41" s="103" t="s">
        <v>81</v>
      </c>
      <c r="D41" s="114">
        <v>1</v>
      </c>
      <c r="E41" s="114">
        <v>3</v>
      </c>
      <c r="F41" s="114"/>
      <c r="G41" s="114">
        <v>1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2">
        <f t="shared" si="0"/>
        <v>1</v>
      </c>
      <c r="S41" s="2">
        <f t="shared" si="1"/>
        <v>4</v>
      </c>
      <c r="T41" s="2">
        <f t="shared" si="2"/>
        <v>5</v>
      </c>
    </row>
    <row r="42" spans="1:20" ht="34.5" customHeight="1">
      <c r="A42" s="163" t="s">
        <v>64</v>
      </c>
      <c r="B42" s="163"/>
      <c r="C42" s="102" t="s">
        <v>29</v>
      </c>
      <c r="D42" s="113">
        <v>15</v>
      </c>
      <c r="E42" s="113">
        <v>6</v>
      </c>
      <c r="F42" s="113">
        <v>1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1</v>
      </c>
      <c r="O42" s="113">
        <v>1</v>
      </c>
      <c r="P42" s="113">
        <v>0</v>
      </c>
      <c r="Q42" s="113">
        <v>0</v>
      </c>
      <c r="R42" s="2">
        <f t="shared" si="0"/>
        <v>17</v>
      </c>
      <c r="S42" s="2">
        <f t="shared" si="1"/>
        <v>7</v>
      </c>
      <c r="T42" s="2">
        <f t="shared" si="2"/>
        <v>24</v>
      </c>
    </row>
    <row r="43" spans="1:20" ht="34.5" customHeight="1">
      <c r="A43" s="163"/>
      <c r="B43" s="163"/>
      <c r="C43" s="102" t="s">
        <v>81</v>
      </c>
      <c r="D43" s="111">
        <v>12</v>
      </c>
      <c r="E43" s="111">
        <v>3</v>
      </c>
      <c r="F43" s="111"/>
      <c r="G43" s="111"/>
      <c r="H43" s="111"/>
      <c r="I43" s="111"/>
      <c r="J43" s="111"/>
      <c r="K43" s="111"/>
      <c r="L43" s="111"/>
      <c r="M43" s="111"/>
      <c r="N43" s="111">
        <v>2</v>
      </c>
      <c r="O43" s="111"/>
      <c r="P43" s="111"/>
      <c r="Q43" s="111"/>
      <c r="R43" s="2">
        <f t="shared" si="0"/>
        <v>14</v>
      </c>
      <c r="S43" s="2">
        <f t="shared" si="1"/>
        <v>3</v>
      </c>
      <c r="T43" s="2">
        <f t="shared" si="2"/>
        <v>17</v>
      </c>
    </row>
    <row r="44" spans="1:20" ht="36" customHeight="1">
      <c r="A44" s="163" t="s">
        <v>106</v>
      </c>
      <c r="B44" s="163"/>
      <c r="C44" s="102" t="s">
        <v>29</v>
      </c>
      <c r="D44" s="111">
        <v>22</v>
      </c>
      <c r="E44" s="111">
        <v>44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2">
        <f t="shared" si="0"/>
        <v>22</v>
      </c>
      <c r="S44" s="2">
        <f t="shared" si="1"/>
        <v>44</v>
      </c>
      <c r="T44" s="2">
        <f t="shared" si="2"/>
        <v>66</v>
      </c>
    </row>
    <row r="45" spans="1:20" ht="34.5" customHeight="1">
      <c r="A45" s="163"/>
      <c r="B45" s="163"/>
      <c r="C45" s="102" t="s">
        <v>81</v>
      </c>
      <c r="D45" s="111">
        <v>5</v>
      </c>
      <c r="E45" s="111">
        <v>8</v>
      </c>
      <c r="F45" s="111"/>
      <c r="G45" s="111"/>
      <c r="H45" s="111"/>
      <c r="I45" s="111"/>
      <c r="J45" s="111"/>
      <c r="K45" s="111"/>
      <c r="L45" s="111"/>
      <c r="M45" s="111"/>
      <c r="N45" s="111">
        <v>6</v>
      </c>
      <c r="O45" s="111"/>
      <c r="P45" s="111"/>
      <c r="Q45" s="111"/>
      <c r="R45" s="2">
        <f t="shared" si="0"/>
        <v>11</v>
      </c>
      <c r="S45" s="2">
        <f t="shared" si="1"/>
        <v>8</v>
      </c>
      <c r="T45" s="2">
        <f t="shared" si="2"/>
        <v>19</v>
      </c>
    </row>
    <row r="46" spans="1:20" ht="34.5" customHeight="1">
      <c r="A46" s="163" t="s">
        <v>74</v>
      </c>
      <c r="B46" s="163"/>
      <c r="C46" s="102" t="s">
        <v>29</v>
      </c>
      <c r="D46" s="111">
        <v>20</v>
      </c>
      <c r="E46" s="111">
        <v>5</v>
      </c>
      <c r="F46" s="111">
        <v>1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2</v>
      </c>
      <c r="O46" s="111">
        <v>0</v>
      </c>
      <c r="P46" s="111">
        <v>0</v>
      </c>
      <c r="Q46" s="111">
        <v>0</v>
      </c>
      <c r="R46" s="2">
        <f t="shared" si="0"/>
        <v>23</v>
      </c>
      <c r="S46" s="2">
        <f t="shared" si="1"/>
        <v>5</v>
      </c>
      <c r="T46" s="2">
        <f t="shared" si="2"/>
        <v>28</v>
      </c>
    </row>
    <row r="47" spans="1:20" ht="34.5" customHeight="1">
      <c r="A47" s="163"/>
      <c r="B47" s="163"/>
      <c r="C47" s="102" t="s">
        <v>81</v>
      </c>
      <c r="D47" s="111">
        <v>5</v>
      </c>
      <c r="E47" s="111">
        <v>2</v>
      </c>
      <c r="F47" s="111">
        <v>1</v>
      </c>
      <c r="G47" s="111"/>
      <c r="H47" s="111"/>
      <c r="I47" s="111"/>
      <c r="J47" s="111"/>
      <c r="K47" s="111"/>
      <c r="L47" s="111"/>
      <c r="M47" s="111"/>
      <c r="N47" s="111">
        <v>1</v>
      </c>
      <c r="O47" s="111"/>
      <c r="P47" s="111"/>
      <c r="Q47" s="111"/>
      <c r="R47" s="2">
        <f t="shared" si="0"/>
        <v>7</v>
      </c>
      <c r="S47" s="2">
        <f t="shared" si="1"/>
        <v>2</v>
      </c>
      <c r="T47" s="2">
        <f t="shared" si="2"/>
        <v>9</v>
      </c>
    </row>
    <row r="48" spans="1:20" ht="34.5" customHeight="1">
      <c r="A48" s="163" t="s">
        <v>75</v>
      </c>
      <c r="B48" s="163"/>
      <c r="C48" s="102" t="s">
        <v>29</v>
      </c>
      <c r="D48" s="111">
        <v>13</v>
      </c>
      <c r="E48" s="111">
        <v>2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1</v>
      </c>
      <c r="O48" s="111">
        <v>0</v>
      </c>
      <c r="P48" s="111">
        <v>1</v>
      </c>
      <c r="Q48" s="111">
        <v>0</v>
      </c>
      <c r="R48" s="2">
        <f t="shared" si="0"/>
        <v>15</v>
      </c>
      <c r="S48" s="2">
        <f t="shared" si="1"/>
        <v>2</v>
      </c>
      <c r="T48" s="2">
        <f t="shared" si="2"/>
        <v>17</v>
      </c>
    </row>
    <row r="49" spans="1:20" ht="34.5" customHeight="1">
      <c r="A49" s="163"/>
      <c r="B49" s="163"/>
      <c r="C49" s="102" t="s">
        <v>81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>
        <v>2</v>
      </c>
      <c r="O49" s="111"/>
      <c r="P49" s="111"/>
      <c r="Q49" s="111"/>
      <c r="R49" s="2">
        <f t="shared" si="0"/>
        <v>2</v>
      </c>
      <c r="S49" s="2">
        <f t="shared" si="1"/>
        <v>0</v>
      </c>
      <c r="T49" s="2">
        <f t="shared" si="2"/>
        <v>2</v>
      </c>
    </row>
    <row r="50" spans="1:20" ht="34.5" customHeight="1">
      <c r="A50" s="163" t="s">
        <v>76</v>
      </c>
      <c r="B50" s="163"/>
      <c r="C50" s="102" t="s">
        <v>29</v>
      </c>
      <c r="D50" s="37">
        <v>3</v>
      </c>
      <c r="E50" s="37">
        <v>3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2">
        <f t="shared" si="0"/>
        <v>3</v>
      </c>
      <c r="S50" s="2">
        <f t="shared" si="1"/>
        <v>3</v>
      </c>
      <c r="T50" s="2">
        <f t="shared" si="2"/>
        <v>6</v>
      </c>
    </row>
    <row r="51" spans="1:20" ht="34.5" customHeight="1">
      <c r="A51" s="163"/>
      <c r="B51" s="163"/>
      <c r="C51" s="102" t="s">
        <v>81</v>
      </c>
      <c r="D51" s="37"/>
      <c r="E51" s="37"/>
      <c r="F51" s="37"/>
      <c r="G51" s="37"/>
      <c r="H51" s="37"/>
      <c r="I51" s="37"/>
      <c r="J51" s="37"/>
      <c r="K51" s="37"/>
      <c r="L51" s="37">
        <v>1</v>
      </c>
      <c r="M51" s="37"/>
      <c r="N51" s="37">
        <v>1</v>
      </c>
      <c r="O51" s="37"/>
      <c r="P51" s="37"/>
      <c r="Q51" s="37"/>
      <c r="R51" s="2">
        <f t="shared" si="0"/>
        <v>2</v>
      </c>
      <c r="S51" s="2">
        <f t="shared" si="1"/>
        <v>0</v>
      </c>
      <c r="T51" s="2">
        <f t="shared" si="2"/>
        <v>2</v>
      </c>
    </row>
    <row r="52" spans="1:20" ht="34.5" customHeight="1">
      <c r="A52" s="149" t="s">
        <v>26</v>
      </c>
      <c r="B52" s="149"/>
      <c r="C52" s="101" t="s">
        <v>29</v>
      </c>
      <c r="D52" s="101">
        <f aca="true" t="shared" si="5" ref="D52:Q52">D50+D48+D46+D44+D42+D40+D38+D20+D18+D16+D14+D12+D10+D8+D6+D4</f>
        <v>474</v>
      </c>
      <c r="E52" s="101">
        <f t="shared" si="5"/>
        <v>329</v>
      </c>
      <c r="F52" s="101">
        <f t="shared" si="5"/>
        <v>19</v>
      </c>
      <c r="G52" s="101">
        <f t="shared" si="5"/>
        <v>11</v>
      </c>
      <c r="H52" s="101">
        <f t="shared" si="5"/>
        <v>2</v>
      </c>
      <c r="I52" s="101">
        <f t="shared" si="5"/>
        <v>1</v>
      </c>
      <c r="J52" s="101">
        <f t="shared" si="5"/>
        <v>10</v>
      </c>
      <c r="K52" s="101">
        <f t="shared" si="5"/>
        <v>3</v>
      </c>
      <c r="L52" s="101">
        <f t="shared" si="5"/>
        <v>1</v>
      </c>
      <c r="M52" s="101">
        <f t="shared" si="5"/>
        <v>1</v>
      </c>
      <c r="N52" s="101">
        <f t="shared" si="5"/>
        <v>21</v>
      </c>
      <c r="O52" s="101">
        <f t="shared" si="5"/>
        <v>11</v>
      </c>
      <c r="P52" s="101">
        <f t="shared" si="5"/>
        <v>6</v>
      </c>
      <c r="Q52" s="101">
        <f t="shared" si="5"/>
        <v>1</v>
      </c>
      <c r="R52" s="2">
        <f t="shared" si="0"/>
        <v>533</v>
      </c>
      <c r="S52" s="2">
        <f t="shared" si="1"/>
        <v>357</v>
      </c>
      <c r="T52" s="2">
        <f t="shared" si="2"/>
        <v>890</v>
      </c>
    </row>
    <row r="53" spans="1:20" ht="34.5" customHeight="1">
      <c r="A53" s="149"/>
      <c r="B53" s="149"/>
      <c r="C53" s="101" t="s">
        <v>81</v>
      </c>
      <c r="D53" s="101">
        <f aca="true" t="shared" si="6" ref="D53:Q53">D51+D49+D47+D45+D43+D41+D39+D21+D19+D17+D15+D13+D11+D9+D7+D5</f>
        <v>85</v>
      </c>
      <c r="E53" s="101">
        <f t="shared" si="6"/>
        <v>47</v>
      </c>
      <c r="F53" s="101">
        <f t="shared" si="6"/>
        <v>3</v>
      </c>
      <c r="G53" s="101">
        <f t="shared" si="6"/>
        <v>2</v>
      </c>
      <c r="H53" s="101">
        <f t="shared" si="6"/>
        <v>0</v>
      </c>
      <c r="I53" s="101">
        <f t="shared" si="6"/>
        <v>0</v>
      </c>
      <c r="J53" s="101">
        <f t="shared" si="6"/>
        <v>1</v>
      </c>
      <c r="K53" s="101">
        <f t="shared" si="6"/>
        <v>1</v>
      </c>
      <c r="L53" s="101">
        <f t="shared" si="6"/>
        <v>3</v>
      </c>
      <c r="M53" s="101">
        <f t="shared" si="6"/>
        <v>0</v>
      </c>
      <c r="N53" s="101">
        <f t="shared" si="6"/>
        <v>37</v>
      </c>
      <c r="O53" s="101">
        <f t="shared" si="6"/>
        <v>6</v>
      </c>
      <c r="P53" s="101">
        <f t="shared" si="6"/>
        <v>7</v>
      </c>
      <c r="Q53" s="101">
        <f t="shared" si="6"/>
        <v>2</v>
      </c>
      <c r="R53" s="2">
        <f t="shared" si="0"/>
        <v>136</v>
      </c>
      <c r="S53" s="2">
        <f t="shared" si="1"/>
        <v>58</v>
      </c>
      <c r="T53" s="2">
        <f t="shared" si="2"/>
        <v>194</v>
      </c>
    </row>
    <row r="54" spans="1:20" ht="34.5" customHeight="1">
      <c r="A54" s="149"/>
      <c r="B54" s="149"/>
      <c r="C54" s="101" t="s">
        <v>80</v>
      </c>
      <c r="D54" s="101">
        <f>SUM(D52:D53)</f>
        <v>559</v>
      </c>
      <c r="E54" s="101">
        <f aca="true" t="shared" si="7" ref="E54:Q54">SUM(E52:E53)</f>
        <v>376</v>
      </c>
      <c r="F54" s="101">
        <f t="shared" si="7"/>
        <v>22</v>
      </c>
      <c r="G54" s="101">
        <f t="shared" si="7"/>
        <v>13</v>
      </c>
      <c r="H54" s="101">
        <f t="shared" si="7"/>
        <v>2</v>
      </c>
      <c r="I54" s="101">
        <f t="shared" si="7"/>
        <v>1</v>
      </c>
      <c r="J54" s="101">
        <f t="shared" si="7"/>
        <v>11</v>
      </c>
      <c r="K54" s="101">
        <f t="shared" si="7"/>
        <v>4</v>
      </c>
      <c r="L54" s="101">
        <f t="shared" si="7"/>
        <v>4</v>
      </c>
      <c r="M54" s="101">
        <f t="shared" si="7"/>
        <v>1</v>
      </c>
      <c r="N54" s="101">
        <f t="shared" si="7"/>
        <v>58</v>
      </c>
      <c r="O54" s="101">
        <f t="shared" si="7"/>
        <v>17</v>
      </c>
      <c r="P54" s="101">
        <f t="shared" si="7"/>
        <v>13</v>
      </c>
      <c r="Q54" s="101">
        <f t="shared" si="7"/>
        <v>3</v>
      </c>
      <c r="R54" s="2">
        <f t="shared" si="0"/>
        <v>669</v>
      </c>
      <c r="S54" s="2">
        <f t="shared" si="1"/>
        <v>415</v>
      </c>
      <c r="T54" s="2">
        <f t="shared" si="2"/>
        <v>1084</v>
      </c>
    </row>
    <row r="55" spans="1:20" ht="34.5" customHeight="1">
      <c r="A55" s="163" t="s">
        <v>89</v>
      </c>
      <c r="B55" s="163"/>
      <c r="C55" s="102" t="s">
        <v>28</v>
      </c>
      <c r="D55" s="118">
        <v>243</v>
      </c>
      <c r="E55" s="118">
        <v>311</v>
      </c>
      <c r="F55" s="118">
        <v>8</v>
      </c>
      <c r="G55" s="118">
        <v>31</v>
      </c>
      <c r="H55" s="118"/>
      <c r="I55" s="118"/>
      <c r="J55" s="118"/>
      <c r="K55" s="118"/>
      <c r="L55" s="118"/>
      <c r="M55" s="118"/>
      <c r="N55" s="118">
        <v>1</v>
      </c>
      <c r="O55" s="118">
        <v>2</v>
      </c>
      <c r="P55" s="118"/>
      <c r="Q55" s="118"/>
      <c r="R55" s="101">
        <f t="shared" si="0"/>
        <v>252</v>
      </c>
      <c r="S55" s="101">
        <f t="shared" si="1"/>
        <v>344</v>
      </c>
      <c r="T55" s="101">
        <f t="shared" si="2"/>
        <v>596</v>
      </c>
    </row>
    <row r="56" spans="1:20" ht="27.75">
      <c r="A56" s="163" t="s">
        <v>211</v>
      </c>
      <c r="B56" s="163"/>
      <c r="C56" s="102" t="s">
        <v>28</v>
      </c>
      <c r="D56" s="102">
        <v>19</v>
      </c>
      <c r="E56" s="102">
        <v>25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1">
        <f t="shared" si="0"/>
        <v>19</v>
      </c>
      <c r="S56" s="101">
        <f t="shared" si="1"/>
        <v>25</v>
      </c>
      <c r="T56" s="101">
        <f t="shared" si="2"/>
        <v>44</v>
      </c>
    </row>
    <row r="57" spans="1:20" ht="34.5" customHeight="1">
      <c r="A57" s="164" t="s">
        <v>260</v>
      </c>
      <c r="B57" s="164"/>
      <c r="C57" s="103" t="s">
        <v>29</v>
      </c>
      <c r="D57" s="74">
        <v>92</v>
      </c>
      <c r="E57" s="74">
        <v>28</v>
      </c>
      <c r="F57" s="78">
        <v>1</v>
      </c>
      <c r="G57" s="78">
        <v>1</v>
      </c>
      <c r="H57" s="78">
        <v>0</v>
      </c>
      <c r="I57" s="78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101">
        <f t="shared" si="0"/>
        <v>93</v>
      </c>
      <c r="S57" s="101">
        <f t="shared" si="1"/>
        <v>29</v>
      </c>
      <c r="T57" s="101">
        <f t="shared" si="2"/>
        <v>122</v>
      </c>
    </row>
    <row r="58" spans="1:20" ht="47.25" customHeight="1">
      <c r="A58" s="164"/>
      <c r="B58" s="164"/>
      <c r="C58" s="103" t="s">
        <v>81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0</v>
      </c>
      <c r="R58" s="101">
        <f t="shared" si="0"/>
        <v>0</v>
      </c>
      <c r="S58" s="101">
        <f t="shared" si="1"/>
        <v>0</v>
      </c>
      <c r="T58" s="101">
        <f t="shared" si="2"/>
        <v>0</v>
      </c>
    </row>
    <row r="59" spans="1:20" ht="34.5" customHeight="1">
      <c r="A59" s="164" t="s">
        <v>90</v>
      </c>
      <c r="B59" s="164"/>
      <c r="C59" s="103" t="s">
        <v>28</v>
      </c>
      <c r="D59" s="115">
        <v>9</v>
      </c>
      <c r="E59" s="115">
        <v>6</v>
      </c>
      <c r="F59" s="115">
        <v>1</v>
      </c>
      <c r="G59" s="115">
        <v>1</v>
      </c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01">
        <f t="shared" si="0"/>
        <v>10</v>
      </c>
      <c r="S59" s="101">
        <f t="shared" si="1"/>
        <v>7</v>
      </c>
      <c r="T59" s="101">
        <f t="shared" si="2"/>
        <v>17</v>
      </c>
    </row>
    <row r="60" spans="1:20" ht="34.5" customHeight="1">
      <c r="A60" s="164"/>
      <c r="B60" s="164"/>
      <c r="C60" s="103" t="s">
        <v>29</v>
      </c>
      <c r="D60" s="115">
        <v>5</v>
      </c>
      <c r="E60" s="115">
        <v>1</v>
      </c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01">
        <f t="shared" si="0"/>
        <v>5</v>
      </c>
      <c r="S60" s="101">
        <f t="shared" si="1"/>
        <v>1</v>
      </c>
      <c r="T60" s="101">
        <f t="shared" si="2"/>
        <v>6</v>
      </c>
    </row>
    <row r="61" spans="1:20" ht="34.5" customHeight="1">
      <c r="A61" s="164"/>
      <c r="B61" s="164"/>
      <c r="C61" s="103" t="s">
        <v>81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1">
        <f t="shared" si="0"/>
        <v>0</v>
      </c>
      <c r="S61" s="101">
        <f t="shared" si="1"/>
        <v>0</v>
      </c>
      <c r="T61" s="101">
        <f t="shared" si="2"/>
        <v>0</v>
      </c>
    </row>
    <row r="62" spans="1:20" ht="34.5" customHeight="1">
      <c r="A62" s="163" t="s">
        <v>91</v>
      </c>
      <c r="B62" s="163"/>
      <c r="C62" s="102" t="s">
        <v>29</v>
      </c>
      <c r="D62" s="115">
        <v>13</v>
      </c>
      <c r="E62" s="115">
        <v>23</v>
      </c>
      <c r="F62" s="115">
        <v>1</v>
      </c>
      <c r="G62" s="115"/>
      <c r="H62" s="115"/>
      <c r="I62" s="115"/>
      <c r="J62" s="115"/>
      <c r="K62" s="115">
        <v>1</v>
      </c>
      <c r="L62" s="115"/>
      <c r="M62" s="115">
        <v>1</v>
      </c>
      <c r="N62" s="115">
        <v>1</v>
      </c>
      <c r="O62" s="115"/>
      <c r="P62" s="115"/>
      <c r="Q62" s="115"/>
      <c r="R62" s="101">
        <f t="shared" si="0"/>
        <v>15</v>
      </c>
      <c r="S62" s="101">
        <f t="shared" si="1"/>
        <v>25</v>
      </c>
      <c r="T62" s="101">
        <f t="shared" si="2"/>
        <v>40</v>
      </c>
    </row>
    <row r="63" spans="1:20" ht="34.5" customHeight="1">
      <c r="A63" s="163" t="s">
        <v>109</v>
      </c>
      <c r="B63" s="163"/>
      <c r="C63" s="102" t="s">
        <v>108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1">
        <f t="shared" si="0"/>
        <v>0</v>
      </c>
      <c r="S63" s="101">
        <f t="shared" si="1"/>
        <v>0</v>
      </c>
      <c r="T63" s="101">
        <f t="shared" si="2"/>
        <v>0</v>
      </c>
    </row>
    <row r="64" spans="1:20" ht="34.5" customHeight="1">
      <c r="A64" s="163" t="s">
        <v>92</v>
      </c>
      <c r="B64" s="163"/>
      <c r="C64" s="102" t="s">
        <v>29</v>
      </c>
      <c r="D64" s="115">
        <v>2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2">
        <f t="shared" si="0"/>
        <v>2</v>
      </c>
      <c r="S64" s="2">
        <f t="shared" si="1"/>
        <v>0</v>
      </c>
      <c r="T64" s="2">
        <f t="shared" si="2"/>
        <v>2</v>
      </c>
    </row>
    <row r="65" spans="1:20" ht="34.5" customHeight="1">
      <c r="A65" s="163"/>
      <c r="B65" s="163"/>
      <c r="C65" s="102" t="s">
        <v>81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2">
        <f t="shared" si="0"/>
        <v>0</v>
      </c>
      <c r="S65" s="2">
        <f t="shared" si="1"/>
        <v>0</v>
      </c>
      <c r="T65" s="2">
        <f t="shared" si="2"/>
        <v>0</v>
      </c>
    </row>
    <row r="66" spans="1:20" ht="45" customHeight="1">
      <c r="A66" s="149" t="s">
        <v>26</v>
      </c>
      <c r="B66" s="149"/>
      <c r="C66" s="101" t="s">
        <v>28</v>
      </c>
      <c r="D66" s="101">
        <f>D59+D56+D55</f>
        <v>271</v>
      </c>
      <c r="E66" s="101">
        <f aca="true" t="shared" si="8" ref="E66:Q66">E59+E56+E55</f>
        <v>342</v>
      </c>
      <c r="F66" s="101">
        <f t="shared" si="8"/>
        <v>9</v>
      </c>
      <c r="G66" s="101">
        <f t="shared" si="8"/>
        <v>32</v>
      </c>
      <c r="H66" s="101">
        <f t="shared" si="8"/>
        <v>0</v>
      </c>
      <c r="I66" s="101">
        <f t="shared" si="8"/>
        <v>0</v>
      </c>
      <c r="J66" s="101">
        <f t="shared" si="8"/>
        <v>0</v>
      </c>
      <c r="K66" s="101">
        <f t="shared" si="8"/>
        <v>0</v>
      </c>
      <c r="L66" s="101">
        <f t="shared" si="8"/>
        <v>0</v>
      </c>
      <c r="M66" s="101">
        <f t="shared" si="8"/>
        <v>0</v>
      </c>
      <c r="N66" s="101">
        <f t="shared" si="8"/>
        <v>1</v>
      </c>
      <c r="O66" s="101">
        <f t="shared" si="8"/>
        <v>2</v>
      </c>
      <c r="P66" s="101">
        <f t="shared" si="8"/>
        <v>0</v>
      </c>
      <c r="Q66" s="101">
        <f t="shared" si="8"/>
        <v>0</v>
      </c>
      <c r="R66" s="2">
        <f t="shared" si="0"/>
        <v>281</v>
      </c>
      <c r="S66" s="2">
        <f t="shared" si="1"/>
        <v>376</v>
      </c>
      <c r="T66" s="2">
        <f t="shared" si="2"/>
        <v>657</v>
      </c>
    </row>
    <row r="67" spans="1:20" ht="45" customHeight="1">
      <c r="A67" s="149"/>
      <c r="B67" s="149"/>
      <c r="C67" s="101" t="s">
        <v>29</v>
      </c>
      <c r="D67" s="101">
        <f>D64+D63+D62+D60+D57</f>
        <v>112</v>
      </c>
      <c r="E67" s="101">
        <f aca="true" t="shared" si="9" ref="E67:Q67">E64+E63+E62+E60+E57</f>
        <v>52</v>
      </c>
      <c r="F67" s="101">
        <f t="shared" si="9"/>
        <v>2</v>
      </c>
      <c r="G67" s="101">
        <f t="shared" si="9"/>
        <v>1</v>
      </c>
      <c r="H67" s="101">
        <f t="shared" si="9"/>
        <v>0</v>
      </c>
      <c r="I67" s="101">
        <f t="shared" si="9"/>
        <v>0</v>
      </c>
      <c r="J67" s="101">
        <f t="shared" si="9"/>
        <v>0</v>
      </c>
      <c r="K67" s="101">
        <f t="shared" si="9"/>
        <v>1</v>
      </c>
      <c r="L67" s="101">
        <f t="shared" si="9"/>
        <v>0</v>
      </c>
      <c r="M67" s="101">
        <f t="shared" si="9"/>
        <v>1</v>
      </c>
      <c r="N67" s="101">
        <f t="shared" si="9"/>
        <v>1</v>
      </c>
      <c r="O67" s="101">
        <f t="shared" si="9"/>
        <v>0</v>
      </c>
      <c r="P67" s="101">
        <f t="shared" si="9"/>
        <v>0</v>
      </c>
      <c r="Q67" s="101">
        <f t="shared" si="9"/>
        <v>0</v>
      </c>
      <c r="R67" s="2">
        <f t="shared" si="0"/>
        <v>115</v>
      </c>
      <c r="S67" s="2">
        <f t="shared" si="1"/>
        <v>55</v>
      </c>
      <c r="T67" s="2">
        <f t="shared" si="2"/>
        <v>170</v>
      </c>
    </row>
    <row r="68" spans="1:20" ht="45" customHeight="1">
      <c r="A68" s="149"/>
      <c r="B68" s="149"/>
      <c r="C68" s="101" t="s">
        <v>81</v>
      </c>
      <c r="D68" s="101">
        <f>D65+D61+D58</f>
        <v>0</v>
      </c>
      <c r="E68" s="101">
        <f aca="true" t="shared" si="10" ref="E68:Q68">E65+E61+E58</f>
        <v>0</v>
      </c>
      <c r="F68" s="101">
        <f t="shared" si="10"/>
        <v>0</v>
      </c>
      <c r="G68" s="101">
        <f t="shared" si="10"/>
        <v>0</v>
      </c>
      <c r="H68" s="101">
        <f t="shared" si="10"/>
        <v>0</v>
      </c>
      <c r="I68" s="101">
        <f t="shared" si="10"/>
        <v>0</v>
      </c>
      <c r="J68" s="101">
        <f t="shared" si="10"/>
        <v>0</v>
      </c>
      <c r="K68" s="101">
        <f t="shared" si="10"/>
        <v>0</v>
      </c>
      <c r="L68" s="101">
        <f t="shared" si="10"/>
        <v>0</v>
      </c>
      <c r="M68" s="101">
        <f t="shared" si="10"/>
        <v>0</v>
      </c>
      <c r="N68" s="101">
        <f t="shared" si="10"/>
        <v>0</v>
      </c>
      <c r="O68" s="101">
        <f t="shared" si="10"/>
        <v>0</v>
      </c>
      <c r="P68" s="101">
        <f t="shared" si="10"/>
        <v>0</v>
      </c>
      <c r="Q68" s="101">
        <f t="shared" si="10"/>
        <v>0</v>
      </c>
      <c r="R68" s="2">
        <f t="shared" si="0"/>
        <v>0</v>
      </c>
      <c r="S68" s="2">
        <f t="shared" si="1"/>
        <v>0</v>
      </c>
      <c r="T68" s="2">
        <f t="shared" si="2"/>
        <v>0</v>
      </c>
    </row>
    <row r="69" spans="1:20" ht="45" customHeight="1">
      <c r="A69" s="150" t="s">
        <v>93</v>
      </c>
      <c r="B69" s="150"/>
      <c r="C69" s="104" t="s">
        <v>28</v>
      </c>
      <c r="D69" s="104">
        <f>D66</f>
        <v>271</v>
      </c>
      <c r="E69" s="104">
        <f aca="true" t="shared" si="11" ref="E69:Q69">E66</f>
        <v>342</v>
      </c>
      <c r="F69" s="104">
        <f t="shared" si="11"/>
        <v>9</v>
      </c>
      <c r="G69" s="104">
        <f t="shared" si="11"/>
        <v>32</v>
      </c>
      <c r="H69" s="104">
        <f t="shared" si="11"/>
        <v>0</v>
      </c>
      <c r="I69" s="104">
        <f t="shared" si="11"/>
        <v>0</v>
      </c>
      <c r="J69" s="104">
        <f t="shared" si="11"/>
        <v>0</v>
      </c>
      <c r="K69" s="104">
        <f t="shared" si="11"/>
        <v>0</v>
      </c>
      <c r="L69" s="104">
        <f t="shared" si="11"/>
        <v>0</v>
      </c>
      <c r="M69" s="104">
        <f t="shared" si="11"/>
        <v>0</v>
      </c>
      <c r="N69" s="104">
        <f t="shared" si="11"/>
        <v>1</v>
      </c>
      <c r="O69" s="104">
        <f t="shared" si="11"/>
        <v>2</v>
      </c>
      <c r="P69" s="104">
        <f t="shared" si="11"/>
        <v>0</v>
      </c>
      <c r="Q69" s="104">
        <f t="shared" si="11"/>
        <v>0</v>
      </c>
      <c r="R69" s="104">
        <f>D69+F69+H69+J69+L69+N69+P69</f>
        <v>281</v>
      </c>
      <c r="S69" s="104">
        <f>E69+G69+I69+K69+M69+O69+Q69</f>
        <v>376</v>
      </c>
      <c r="T69" s="104">
        <f>S69+R69</f>
        <v>657</v>
      </c>
    </row>
    <row r="70" spans="1:20" ht="45" customHeight="1">
      <c r="A70" s="150"/>
      <c r="B70" s="150"/>
      <c r="C70" s="104" t="s">
        <v>29</v>
      </c>
      <c r="D70" s="104">
        <f>D67+D52</f>
        <v>586</v>
      </c>
      <c r="E70" s="104">
        <f aca="true" t="shared" si="12" ref="E70:Q70">E67+E52</f>
        <v>381</v>
      </c>
      <c r="F70" s="104">
        <f t="shared" si="12"/>
        <v>21</v>
      </c>
      <c r="G70" s="104">
        <f t="shared" si="12"/>
        <v>12</v>
      </c>
      <c r="H70" s="104">
        <f t="shared" si="12"/>
        <v>2</v>
      </c>
      <c r="I70" s="104">
        <f t="shared" si="12"/>
        <v>1</v>
      </c>
      <c r="J70" s="104">
        <f t="shared" si="12"/>
        <v>10</v>
      </c>
      <c r="K70" s="104">
        <f t="shared" si="12"/>
        <v>4</v>
      </c>
      <c r="L70" s="104">
        <f t="shared" si="12"/>
        <v>1</v>
      </c>
      <c r="M70" s="104">
        <f t="shared" si="12"/>
        <v>2</v>
      </c>
      <c r="N70" s="104">
        <f t="shared" si="12"/>
        <v>22</v>
      </c>
      <c r="O70" s="104">
        <f t="shared" si="12"/>
        <v>11</v>
      </c>
      <c r="P70" s="104">
        <f t="shared" si="12"/>
        <v>6</v>
      </c>
      <c r="Q70" s="104">
        <f t="shared" si="12"/>
        <v>1</v>
      </c>
      <c r="R70" s="104">
        <f>D70+F70+H70+J70+L70+N70+P70</f>
        <v>648</v>
      </c>
      <c r="S70" s="104">
        <f>E70+G70+I70+K70+M70+O70+Q70</f>
        <v>412</v>
      </c>
      <c r="T70" s="104">
        <f>S70+R70</f>
        <v>1060</v>
      </c>
    </row>
    <row r="71" spans="1:20" ht="45" customHeight="1">
      <c r="A71" s="150"/>
      <c r="B71" s="150"/>
      <c r="C71" s="104" t="s">
        <v>81</v>
      </c>
      <c r="D71" s="104">
        <f>D68+D53</f>
        <v>85</v>
      </c>
      <c r="E71" s="104">
        <f aca="true" t="shared" si="13" ref="E71:Q71">E68+E53</f>
        <v>47</v>
      </c>
      <c r="F71" s="104">
        <f t="shared" si="13"/>
        <v>3</v>
      </c>
      <c r="G71" s="104">
        <f t="shared" si="13"/>
        <v>2</v>
      </c>
      <c r="H71" s="104">
        <f t="shared" si="13"/>
        <v>0</v>
      </c>
      <c r="I71" s="104">
        <f t="shared" si="13"/>
        <v>0</v>
      </c>
      <c r="J71" s="104">
        <f t="shared" si="13"/>
        <v>1</v>
      </c>
      <c r="K71" s="104">
        <f t="shared" si="13"/>
        <v>1</v>
      </c>
      <c r="L71" s="104">
        <f t="shared" si="13"/>
        <v>3</v>
      </c>
      <c r="M71" s="104">
        <f t="shared" si="13"/>
        <v>0</v>
      </c>
      <c r="N71" s="104">
        <f t="shared" si="13"/>
        <v>37</v>
      </c>
      <c r="O71" s="104">
        <f t="shared" si="13"/>
        <v>6</v>
      </c>
      <c r="P71" s="104">
        <f t="shared" si="13"/>
        <v>7</v>
      </c>
      <c r="Q71" s="104">
        <f t="shared" si="13"/>
        <v>2</v>
      </c>
      <c r="R71" s="104">
        <f>D71+F71+H71+J71+L71+N71+P71</f>
        <v>136</v>
      </c>
      <c r="S71" s="104">
        <f>E71+G71+I71+K71+M71+O71+Q71</f>
        <v>58</v>
      </c>
      <c r="T71" s="104">
        <f>S71+R71</f>
        <v>194</v>
      </c>
    </row>
    <row r="72" spans="1:20" ht="34.5" customHeight="1">
      <c r="A72" s="72"/>
      <c r="B72" s="72"/>
      <c r="C72" s="72"/>
      <c r="D72" s="72"/>
      <c r="E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</row>
    <row r="73" spans="1:20" ht="69.75" customHeight="1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</row>
    <row r="74" spans="1:20" ht="34.5" customHeight="1">
      <c r="A74" s="72"/>
      <c r="B74" s="72"/>
      <c r="C74" s="72"/>
      <c r="D74" s="72"/>
      <c r="E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1:20" ht="34.5" customHeight="1">
      <c r="A75" s="72"/>
      <c r="B75" s="72"/>
      <c r="C75" s="72"/>
      <c r="D75" s="72"/>
      <c r="E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</row>
    <row r="76" spans="1:20" ht="34.5" customHeight="1">
      <c r="A76" s="72"/>
      <c r="B76" s="72"/>
      <c r="C76" s="72"/>
      <c r="D76" s="72"/>
      <c r="E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</row>
    <row r="77" spans="1:20" ht="34.5" customHeight="1">
      <c r="A77" s="148" t="s">
        <v>215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</row>
    <row r="78" spans="1:20" ht="50.25" customHeight="1">
      <c r="A78" s="157" t="s">
        <v>185</v>
      </c>
      <c r="B78" s="158"/>
      <c r="C78" s="159"/>
      <c r="D78" s="152" t="s">
        <v>178</v>
      </c>
      <c r="E78" s="153"/>
      <c r="F78" s="155" t="s">
        <v>177</v>
      </c>
      <c r="G78" s="156"/>
      <c r="H78" s="155" t="s">
        <v>176</v>
      </c>
      <c r="I78" s="156"/>
      <c r="J78" s="152" t="s">
        <v>175</v>
      </c>
      <c r="K78" s="153"/>
      <c r="L78" s="152" t="s">
        <v>174</v>
      </c>
      <c r="M78" s="153"/>
      <c r="N78" s="152" t="s">
        <v>173</v>
      </c>
      <c r="O78" s="153"/>
      <c r="P78" s="152" t="s">
        <v>172</v>
      </c>
      <c r="Q78" s="153"/>
      <c r="R78" s="152" t="s">
        <v>171</v>
      </c>
      <c r="S78" s="154"/>
      <c r="T78" s="153"/>
    </row>
    <row r="79" spans="1:20" ht="36" customHeight="1">
      <c r="A79" s="160"/>
      <c r="B79" s="161"/>
      <c r="C79" s="162"/>
      <c r="D79" s="109" t="s">
        <v>1</v>
      </c>
      <c r="E79" s="109" t="s">
        <v>198</v>
      </c>
      <c r="F79" s="108" t="s">
        <v>1</v>
      </c>
      <c r="G79" s="108" t="s">
        <v>198</v>
      </c>
      <c r="H79" s="108" t="s">
        <v>1</v>
      </c>
      <c r="I79" s="108" t="s">
        <v>198</v>
      </c>
      <c r="J79" s="109" t="s">
        <v>1</v>
      </c>
      <c r="K79" s="109" t="s">
        <v>198</v>
      </c>
      <c r="L79" s="109" t="s">
        <v>1</v>
      </c>
      <c r="M79" s="109" t="s">
        <v>198</v>
      </c>
      <c r="N79" s="109" t="s">
        <v>1</v>
      </c>
      <c r="O79" s="109" t="s">
        <v>198</v>
      </c>
      <c r="P79" s="109" t="s">
        <v>1</v>
      </c>
      <c r="Q79" s="109" t="s">
        <v>198</v>
      </c>
      <c r="R79" s="109" t="s">
        <v>1</v>
      </c>
      <c r="S79" s="109" t="s">
        <v>198</v>
      </c>
      <c r="T79" s="109" t="s">
        <v>80</v>
      </c>
    </row>
    <row r="80" spans="1:20" ht="27.75">
      <c r="A80" s="145" t="s">
        <v>30</v>
      </c>
      <c r="B80" s="146"/>
      <c r="C80" s="147"/>
      <c r="D80" s="76">
        <v>5</v>
      </c>
      <c r="E80" s="76">
        <v>0</v>
      </c>
      <c r="F80" s="88">
        <v>0</v>
      </c>
      <c r="G80" s="88">
        <v>0</v>
      </c>
      <c r="H80" s="88">
        <v>0</v>
      </c>
      <c r="I80" s="88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109">
        <f aca="true" t="shared" si="14" ref="R80:R99">P80+N80+H80+F80+D80+L80+J80</f>
        <v>5</v>
      </c>
      <c r="S80" s="109">
        <f aca="true" t="shared" si="15" ref="S80:S99">Q80+O80+I80+G80+E80+M80+K80</f>
        <v>0</v>
      </c>
      <c r="T80" s="109">
        <f aca="true" t="shared" si="16" ref="T80:T99">S80+R80</f>
        <v>5</v>
      </c>
    </row>
    <row r="81" spans="1:20" ht="27.75">
      <c r="A81" s="145" t="s">
        <v>82</v>
      </c>
      <c r="B81" s="146"/>
      <c r="C81" s="147"/>
      <c r="D81" s="76">
        <v>2</v>
      </c>
      <c r="E81" s="76">
        <v>0</v>
      </c>
      <c r="F81" s="88">
        <v>0</v>
      </c>
      <c r="G81" s="88">
        <v>0</v>
      </c>
      <c r="H81" s="88">
        <v>0</v>
      </c>
      <c r="I81" s="88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109">
        <f t="shared" si="14"/>
        <v>2</v>
      </c>
      <c r="S81" s="109">
        <f t="shared" si="15"/>
        <v>0</v>
      </c>
      <c r="T81" s="109">
        <f t="shared" si="16"/>
        <v>2</v>
      </c>
    </row>
    <row r="82" spans="1:20" ht="27.75">
      <c r="A82" s="145" t="s">
        <v>32</v>
      </c>
      <c r="B82" s="146"/>
      <c r="C82" s="147"/>
      <c r="D82" s="76">
        <v>0</v>
      </c>
      <c r="E82" s="76">
        <v>0</v>
      </c>
      <c r="F82" s="88">
        <v>0</v>
      </c>
      <c r="G82" s="88">
        <v>0</v>
      </c>
      <c r="H82" s="88">
        <v>0</v>
      </c>
      <c r="I82" s="88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109">
        <f t="shared" si="14"/>
        <v>0</v>
      </c>
      <c r="S82" s="109">
        <f t="shared" si="15"/>
        <v>0</v>
      </c>
      <c r="T82" s="109">
        <f t="shared" si="16"/>
        <v>0</v>
      </c>
    </row>
    <row r="83" spans="1:20" ht="27.75">
      <c r="A83" s="145" t="s">
        <v>83</v>
      </c>
      <c r="B83" s="146"/>
      <c r="C83" s="147"/>
      <c r="D83" s="74">
        <v>0</v>
      </c>
      <c r="E83" s="74">
        <v>0</v>
      </c>
      <c r="F83" s="78">
        <v>0</v>
      </c>
      <c r="G83" s="78">
        <v>0</v>
      </c>
      <c r="H83" s="78">
        <v>0</v>
      </c>
      <c r="I83" s="78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109">
        <f t="shared" si="14"/>
        <v>0</v>
      </c>
      <c r="S83" s="109">
        <f t="shared" si="15"/>
        <v>0</v>
      </c>
      <c r="T83" s="109">
        <f t="shared" si="16"/>
        <v>0</v>
      </c>
    </row>
    <row r="84" spans="1:20" ht="27.75">
      <c r="A84" s="145" t="s">
        <v>182</v>
      </c>
      <c r="B84" s="146"/>
      <c r="C84" s="147"/>
      <c r="D84" s="74">
        <v>0</v>
      </c>
      <c r="E84" s="74">
        <v>0</v>
      </c>
      <c r="F84" s="78">
        <v>0</v>
      </c>
      <c r="G84" s="78">
        <v>0</v>
      </c>
      <c r="H84" s="78">
        <v>0</v>
      </c>
      <c r="I84" s="78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109">
        <f t="shared" si="14"/>
        <v>0</v>
      </c>
      <c r="S84" s="109">
        <f t="shared" si="15"/>
        <v>0</v>
      </c>
      <c r="T84" s="109">
        <f t="shared" si="16"/>
        <v>0</v>
      </c>
    </row>
    <row r="85" spans="1:20" ht="27.75">
      <c r="A85" s="145" t="s">
        <v>188</v>
      </c>
      <c r="B85" s="146"/>
      <c r="C85" s="147"/>
      <c r="D85" s="74">
        <v>0</v>
      </c>
      <c r="E85" s="74">
        <v>0</v>
      </c>
      <c r="F85" s="78">
        <v>0</v>
      </c>
      <c r="G85" s="78">
        <v>0</v>
      </c>
      <c r="H85" s="78">
        <v>0</v>
      </c>
      <c r="I85" s="78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  <c r="R85" s="109">
        <f t="shared" si="14"/>
        <v>0</v>
      </c>
      <c r="S85" s="109">
        <f t="shared" si="15"/>
        <v>0</v>
      </c>
      <c r="T85" s="109">
        <f t="shared" si="16"/>
        <v>0</v>
      </c>
    </row>
    <row r="86" spans="1:20" ht="27.75">
      <c r="A86" s="145" t="s">
        <v>85</v>
      </c>
      <c r="B86" s="146"/>
      <c r="C86" s="147"/>
      <c r="D86" s="74">
        <v>0</v>
      </c>
      <c r="E86" s="74">
        <v>0</v>
      </c>
      <c r="F86" s="78">
        <v>0</v>
      </c>
      <c r="G86" s="78">
        <v>0</v>
      </c>
      <c r="H86" s="78">
        <v>0</v>
      </c>
      <c r="I86" s="78">
        <v>0</v>
      </c>
      <c r="J86" s="74">
        <v>0</v>
      </c>
      <c r="K86" s="74">
        <v>0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4">
        <v>0</v>
      </c>
      <c r="R86" s="109">
        <f t="shared" si="14"/>
        <v>0</v>
      </c>
      <c r="S86" s="109">
        <f t="shared" si="15"/>
        <v>0</v>
      </c>
      <c r="T86" s="109">
        <f t="shared" si="16"/>
        <v>0</v>
      </c>
    </row>
    <row r="87" spans="1:20" ht="27.75">
      <c r="A87" s="145" t="s">
        <v>187</v>
      </c>
      <c r="B87" s="146"/>
      <c r="C87" s="147"/>
      <c r="D87" s="76">
        <v>0</v>
      </c>
      <c r="E87" s="76">
        <v>0</v>
      </c>
      <c r="F87" s="88">
        <v>0</v>
      </c>
      <c r="G87" s="88">
        <v>0</v>
      </c>
      <c r="H87" s="88">
        <v>0</v>
      </c>
      <c r="I87" s="88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109">
        <f t="shared" si="14"/>
        <v>0</v>
      </c>
      <c r="S87" s="109">
        <f t="shared" si="15"/>
        <v>0</v>
      </c>
      <c r="T87" s="109">
        <f t="shared" si="16"/>
        <v>0</v>
      </c>
    </row>
    <row r="88" spans="1:20" ht="27.75">
      <c r="A88" s="145" t="s">
        <v>39</v>
      </c>
      <c r="B88" s="146"/>
      <c r="C88" s="147"/>
      <c r="D88" s="76">
        <v>0</v>
      </c>
      <c r="E88" s="76">
        <v>0</v>
      </c>
      <c r="F88" s="88">
        <v>0</v>
      </c>
      <c r="G88" s="88">
        <v>0</v>
      </c>
      <c r="H88" s="88">
        <v>0</v>
      </c>
      <c r="I88" s="88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109">
        <f t="shared" si="14"/>
        <v>0</v>
      </c>
      <c r="S88" s="109">
        <f t="shared" si="15"/>
        <v>0</v>
      </c>
      <c r="T88" s="109">
        <f t="shared" si="16"/>
        <v>0</v>
      </c>
    </row>
    <row r="89" spans="1:20" ht="27.75">
      <c r="A89" s="145" t="s">
        <v>183</v>
      </c>
      <c r="B89" s="146"/>
      <c r="C89" s="147"/>
      <c r="D89" s="74">
        <v>2</v>
      </c>
      <c r="E89" s="74">
        <v>1</v>
      </c>
      <c r="F89" s="78">
        <v>0</v>
      </c>
      <c r="G89" s="78">
        <v>0</v>
      </c>
      <c r="H89" s="78">
        <v>0</v>
      </c>
      <c r="I89" s="78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109">
        <f t="shared" si="14"/>
        <v>2</v>
      </c>
      <c r="S89" s="109">
        <f t="shared" si="15"/>
        <v>1</v>
      </c>
      <c r="T89" s="109">
        <f t="shared" si="16"/>
        <v>3</v>
      </c>
    </row>
    <row r="90" spans="1:20" ht="27.75">
      <c r="A90" s="145" t="s">
        <v>144</v>
      </c>
      <c r="B90" s="146"/>
      <c r="C90" s="147"/>
      <c r="D90" s="76">
        <v>0</v>
      </c>
      <c r="E90" s="76">
        <v>0</v>
      </c>
      <c r="F90" s="88">
        <v>0</v>
      </c>
      <c r="G90" s="88">
        <v>0</v>
      </c>
      <c r="H90" s="88">
        <v>0</v>
      </c>
      <c r="I90" s="88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109">
        <f t="shared" si="14"/>
        <v>0</v>
      </c>
      <c r="S90" s="109">
        <f t="shared" si="15"/>
        <v>0</v>
      </c>
      <c r="T90" s="109">
        <f t="shared" si="16"/>
        <v>0</v>
      </c>
    </row>
    <row r="91" spans="1:20" ht="27.75">
      <c r="A91" s="145" t="s">
        <v>64</v>
      </c>
      <c r="B91" s="146"/>
      <c r="C91" s="147"/>
      <c r="D91" s="74">
        <v>0</v>
      </c>
      <c r="E91" s="74">
        <v>0</v>
      </c>
      <c r="F91" s="78">
        <v>0</v>
      </c>
      <c r="G91" s="78">
        <v>0</v>
      </c>
      <c r="H91" s="78">
        <v>0</v>
      </c>
      <c r="I91" s="78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109">
        <f t="shared" si="14"/>
        <v>0</v>
      </c>
      <c r="S91" s="109">
        <f t="shared" si="15"/>
        <v>0</v>
      </c>
      <c r="T91" s="109">
        <f t="shared" si="16"/>
        <v>0</v>
      </c>
    </row>
    <row r="92" spans="1:20" ht="27.75">
      <c r="A92" s="145" t="s">
        <v>74</v>
      </c>
      <c r="B92" s="146"/>
      <c r="C92" s="147"/>
      <c r="D92" s="74">
        <v>0</v>
      </c>
      <c r="E92" s="74">
        <v>0</v>
      </c>
      <c r="F92" s="78">
        <v>0</v>
      </c>
      <c r="G92" s="78">
        <v>0</v>
      </c>
      <c r="H92" s="78">
        <v>0</v>
      </c>
      <c r="I92" s="78">
        <v>0</v>
      </c>
      <c r="J92" s="74">
        <v>0</v>
      </c>
      <c r="K92" s="74">
        <v>0</v>
      </c>
      <c r="L92" s="74">
        <v>0</v>
      </c>
      <c r="M92" s="74">
        <v>0</v>
      </c>
      <c r="N92" s="74">
        <v>0</v>
      </c>
      <c r="O92" s="74">
        <v>0</v>
      </c>
      <c r="P92" s="74">
        <v>0</v>
      </c>
      <c r="Q92" s="74">
        <v>0</v>
      </c>
      <c r="R92" s="109">
        <f t="shared" si="14"/>
        <v>0</v>
      </c>
      <c r="S92" s="109">
        <f t="shared" si="15"/>
        <v>0</v>
      </c>
      <c r="T92" s="109">
        <f t="shared" si="16"/>
        <v>0</v>
      </c>
    </row>
    <row r="93" spans="1:20" ht="27.75">
      <c r="A93" s="145" t="s">
        <v>88</v>
      </c>
      <c r="B93" s="146"/>
      <c r="C93" s="147"/>
      <c r="D93" s="74">
        <v>35</v>
      </c>
      <c r="E93" s="74">
        <v>32</v>
      </c>
      <c r="F93" s="78">
        <v>1</v>
      </c>
      <c r="G93" s="78">
        <v>4</v>
      </c>
      <c r="H93" s="78">
        <v>0</v>
      </c>
      <c r="I93" s="78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109">
        <f t="shared" si="14"/>
        <v>36</v>
      </c>
      <c r="S93" s="109">
        <f t="shared" si="15"/>
        <v>36</v>
      </c>
      <c r="T93" s="109">
        <f t="shared" si="16"/>
        <v>72</v>
      </c>
    </row>
    <row r="94" spans="1:20" ht="27.75">
      <c r="A94" s="145" t="s">
        <v>186</v>
      </c>
      <c r="B94" s="146"/>
      <c r="C94" s="147"/>
      <c r="D94" s="74">
        <v>0</v>
      </c>
      <c r="E94" s="74">
        <v>0</v>
      </c>
      <c r="F94" s="78">
        <v>0</v>
      </c>
      <c r="G94" s="78">
        <v>0</v>
      </c>
      <c r="H94" s="78">
        <v>0</v>
      </c>
      <c r="I94" s="78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109">
        <f t="shared" si="14"/>
        <v>0</v>
      </c>
      <c r="S94" s="109">
        <f t="shared" si="15"/>
        <v>0</v>
      </c>
      <c r="T94" s="109">
        <f t="shared" si="16"/>
        <v>0</v>
      </c>
    </row>
    <row r="95" spans="1:20" ht="27.75">
      <c r="A95" s="145" t="s">
        <v>181</v>
      </c>
      <c r="B95" s="146"/>
      <c r="C95" s="147"/>
      <c r="D95" s="74">
        <v>0</v>
      </c>
      <c r="E95" s="74">
        <v>0</v>
      </c>
      <c r="F95" s="78">
        <v>0</v>
      </c>
      <c r="G95" s="78">
        <v>0</v>
      </c>
      <c r="H95" s="78">
        <v>0</v>
      </c>
      <c r="I95" s="78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109">
        <f t="shared" si="14"/>
        <v>0</v>
      </c>
      <c r="S95" s="109">
        <f t="shared" si="15"/>
        <v>0</v>
      </c>
      <c r="T95" s="109">
        <f t="shared" si="16"/>
        <v>0</v>
      </c>
    </row>
    <row r="96" spans="1:20" ht="27.75">
      <c r="A96" s="145" t="s">
        <v>212</v>
      </c>
      <c r="B96" s="146"/>
      <c r="C96" s="147"/>
      <c r="D96" s="74">
        <v>3</v>
      </c>
      <c r="E96" s="74">
        <v>2</v>
      </c>
      <c r="F96" s="78">
        <v>0</v>
      </c>
      <c r="G96" s="78">
        <v>0</v>
      </c>
      <c r="H96" s="78">
        <v>0</v>
      </c>
      <c r="I96" s="78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</v>
      </c>
      <c r="R96" s="109">
        <f t="shared" si="14"/>
        <v>3</v>
      </c>
      <c r="S96" s="109">
        <f t="shared" si="15"/>
        <v>2</v>
      </c>
      <c r="T96" s="109">
        <f t="shared" si="16"/>
        <v>5</v>
      </c>
    </row>
    <row r="97" spans="1:20" ht="27.75">
      <c r="A97" s="145" t="s">
        <v>213</v>
      </c>
      <c r="B97" s="146"/>
      <c r="C97" s="147"/>
      <c r="D97" s="74">
        <v>26</v>
      </c>
      <c r="E97" s="74">
        <v>2</v>
      </c>
      <c r="F97" s="78">
        <v>0</v>
      </c>
      <c r="G97" s="78">
        <v>0</v>
      </c>
      <c r="H97" s="78">
        <v>0</v>
      </c>
      <c r="I97" s="78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109">
        <f t="shared" si="14"/>
        <v>26</v>
      </c>
      <c r="S97" s="109">
        <f t="shared" si="15"/>
        <v>2</v>
      </c>
      <c r="T97" s="109">
        <f t="shared" si="16"/>
        <v>28</v>
      </c>
    </row>
    <row r="98" spans="1:20" ht="27.75">
      <c r="A98" s="145" t="s">
        <v>90</v>
      </c>
      <c r="B98" s="146"/>
      <c r="C98" s="147"/>
      <c r="D98" s="74">
        <v>0</v>
      </c>
      <c r="E98" s="74">
        <v>0</v>
      </c>
      <c r="F98" s="78">
        <v>0</v>
      </c>
      <c r="G98" s="78">
        <v>0</v>
      </c>
      <c r="H98" s="78">
        <v>0</v>
      </c>
      <c r="I98" s="78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109">
        <f t="shared" si="14"/>
        <v>0</v>
      </c>
      <c r="S98" s="109">
        <f t="shared" si="15"/>
        <v>0</v>
      </c>
      <c r="T98" s="109">
        <f t="shared" si="16"/>
        <v>0</v>
      </c>
    </row>
    <row r="99" spans="1:20" ht="27.75">
      <c r="A99" s="145" t="s">
        <v>200</v>
      </c>
      <c r="B99" s="146"/>
      <c r="C99" s="147"/>
      <c r="D99" s="74">
        <v>0</v>
      </c>
      <c r="E99" s="74">
        <v>0</v>
      </c>
      <c r="F99" s="78">
        <v>0</v>
      </c>
      <c r="G99" s="78">
        <v>0</v>
      </c>
      <c r="H99" s="78">
        <v>0</v>
      </c>
      <c r="I99" s="78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109">
        <f t="shared" si="14"/>
        <v>0</v>
      </c>
      <c r="S99" s="109">
        <f t="shared" si="15"/>
        <v>0</v>
      </c>
      <c r="T99" s="109">
        <f t="shared" si="16"/>
        <v>0</v>
      </c>
    </row>
    <row r="100" spans="1:20" ht="27.75">
      <c r="A100" s="142" t="s">
        <v>0</v>
      </c>
      <c r="B100" s="143"/>
      <c r="C100" s="144"/>
      <c r="D100" s="77">
        <f>SUM(D80:D99)</f>
        <v>73</v>
      </c>
      <c r="E100" s="77">
        <f aca="true" t="shared" si="17" ref="E100:T100">SUM(E80:E99)</f>
        <v>37</v>
      </c>
      <c r="F100" s="77">
        <f t="shared" si="17"/>
        <v>1</v>
      </c>
      <c r="G100" s="77">
        <f t="shared" si="17"/>
        <v>4</v>
      </c>
      <c r="H100" s="77">
        <f t="shared" si="17"/>
        <v>0</v>
      </c>
      <c r="I100" s="77">
        <f t="shared" si="17"/>
        <v>0</v>
      </c>
      <c r="J100" s="77">
        <f t="shared" si="17"/>
        <v>0</v>
      </c>
      <c r="K100" s="77">
        <f t="shared" si="17"/>
        <v>0</v>
      </c>
      <c r="L100" s="77">
        <f t="shared" si="17"/>
        <v>0</v>
      </c>
      <c r="M100" s="77">
        <f t="shared" si="17"/>
        <v>0</v>
      </c>
      <c r="N100" s="77">
        <f t="shared" si="17"/>
        <v>0</v>
      </c>
      <c r="O100" s="77">
        <f t="shared" si="17"/>
        <v>0</v>
      </c>
      <c r="P100" s="77">
        <f t="shared" si="17"/>
        <v>0</v>
      </c>
      <c r="Q100" s="77">
        <f t="shared" si="17"/>
        <v>0</v>
      </c>
      <c r="R100" s="77">
        <f t="shared" si="17"/>
        <v>74</v>
      </c>
      <c r="S100" s="77">
        <f t="shared" si="17"/>
        <v>41</v>
      </c>
      <c r="T100" s="77">
        <f t="shared" si="17"/>
        <v>115</v>
      </c>
    </row>
  </sheetData>
  <sheetProtection/>
  <mergeCells count="79">
    <mergeCell ref="A1:T1"/>
    <mergeCell ref="A2:B3"/>
    <mergeCell ref="A4:B5"/>
    <mergeCell ref="A6:B7"/>
    <mergeCell ref="A8:B9"/>
    <mergeCell ref="R2:T2"/>
    <mergeCell ref="C2:C3"/>
    <mergeCell ref="P2:Q2"/>
    <mergeCell ref="J2:K2"/>
    <mergeCell ref="L2:M2"/>
    <mergeCell ref="A42:B43"/>
    <mergeCell ref="A40:B41"/>
    <mergeCell ref="A14:B15"/>
    <mergeCell ref="N2:O2"/>
    <mergeCell ref="D2:E2"/>
    <mergeCell ref="F2:G2"/>
    <mergeCell ref="B38:B39"/>
    <mergeCell ref="H2:I2"/>
    <mergeCell ref="A22:A31"/>
    <mergeCell ref="A32:A39"/>
    <mergeCell ref="A10:B11"/>
    <mergeCell ref="B26:B27"/>
    <mergeCell ref="B24:B25"/>
    <mergeCell ref="B22:B23"/>
    <mergeCell ref="B36:B37"/>
    <mergeCell ref="B34:B35"/>
    <mergeCell ref="B32:B33"/>
    <mergeCell ref="B30:B31"/>
    <mergeCell ref="B28:B29"/>
    <mergeCell ref="A12:B13"/>
    <mergeCell ref="A16:B17"/>
    <mergeCell ref="A18:B19"/>
    <mergeCell ref="A20:B21"/>
    <mergeCell ref="A64:B65"/>
    <mergeCell ref="A63:B63"/>
    <mergeCell ref="A62:B62"/>
    <mergeCell ref="A55:B55"/>
    <mergeCell ref="A50:B51"/>
    <mergeCell ref="A57:B58"/>
    <mergeCell ref="A59:B61"/>
    <mergeCell ref="A46:B47"/>
    <mergeCell ref="A44:B45"/>
    <mergeCell ref="A56:B56"/>
    <mergeCell ref="A52:B54"/>
    <mergeCell ref="A48:B49"/>
    <mergeCell ref="A81:C81"/>
    <mergeCell ref="A90:C90"/>
    <mergeCell ref="A83:C83"/>
    <mergeCell ref="A84:C84"/>
    <mergeCell ref="A85:C85"/>
    <mergeCell ref="A77:T77"/>
    <mergeCell ref="A66:B68"/>
    <mergeCell ref="A69:B71"/>
    <mergeCell ref="A73:T73"/>
    <mergeCell ref="A89:C89"/>
    <mergeCell ref="A82:C82"/>
    <mergeCell ref="A80:C80"/>
    <mergeCell ref="N78:O78"/>
    <mergeCell ref="P78:Q78"/>
    <mergeCell ref="R78:T78"/>
    <mergeCell ref="D78:E78"/>
    <mergeCell ref="F78:G78"/>
    <mergeCell ref="H78:I78"/>
    <mergeCell ref="J78:K78"/>
    <mergeCell ref="L78:M78"/>
    <mergeCell ref="A78:C79"/>
    <mergeCell ref="A100:C100"/>
    <mergeCell ref="A86:C86"/>
    <mergeCell ref="A96:C96"/>
    <mergeCell ref="A97:C97"/>
    <mergeCell ref="A98:C98"/>
    <mergeCell ref="A99:C99"/>
    <mergeCell ref="A95:C95"/>
    <mergeCell ref="A93:C93"/>
    <mergeCell ref="A87:C87"/>
    <mergeCell ref="A88:C88"/>
    <mergeCell ref="A91:C91"/>
    <mergeCell ref="A92:C92"/>
    <mergeCell ref="A94:C94"/>
  </mergeCells>
  <printOptions horizontalCentered="1" verticalCentered="1"/>
  <pageMargins left="0" right="0.5905511811023623" top="0.5905511811023623" bottom="0" header="0" footer="0"/>
  <pageSetup horizontalDpi="200" verticalDpi="200" orientation="portrait" paperSize="9" scale="77" r:id="rId1"/>
  <rowBreaks count="3" manualBreakCount="3">
    <brk id="31" max="255" man="1"/>
    <brk id="58" max="255" man="1"/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3"/>
  <sheetViews>
    <sheetView rightToLeft="1" zoomScale="70" zoomScaleNormal="70" zoomScalePageLayoutView="0" workbookViewId="0" topLeftCell="E76">
      <selection activeCell="Q73" sqref="Q73"/>
    </sheetView>
  </sheetViews>
  <sheetFormatPr defaultColWidth="9.140625" defaultRowHeight="15"/>
  <cols>
    <col min="1" max="1" width="6.421875" style="80" customWidth="1"/>
    <col min="2" max="2" width="13.421875" style="80" customWidth="1"/>
    <col min="3" max="3" width="7.57421875" style="80" customWidth="1"/>
    <col min="4" max="31" width="4.8515625" style="80" customWidth="1"/>
    <col min="32" max="32" width="9.57421875" style="80" customWidth="1"/>
    <col min="33" max="33" width="8.00390625" style="80" customWidth="1"/>
    <col min="34" max="34" width="13.421875" style="80" customWidth="1"/>
    <col min="35" max="35" width="4.7109375" style="80" customWidth="1"/>
    <col min="56" max="16384" width="9.00390625" style="80" customWidth="1"/>
  </cols>
  <sheetData>
    <row r="1" spans="1:34" ht="44.25" customHeight="1">
      <c r="A1" s="140" t="s">
        <v>235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ht="33" customHeight="1">
      <c r="A2" s="176" t="s">
        <v>10</v>
      </c>
      <c r="B2" s="177"/>
      <c r="C2" s="178"/>
      <c r="D2" s="149" t="s">
        <v>11</v>
      </c>
      <c r="E2" s="149"/>
      <c r="F2" s="149" t="s">
        <v>199</v>
      </c>
      <c r="G2" s="149"/>
      <c r="H2" s="173" t="s">
        <v>94</v>
      </c>
      <c r="I2" s="174"/>
      <c r="J2" s="149" t="s">
        <v>13</v>
      </c>
      <c r="K2" s="149"/>
      <c r="L2" s="149" t="s">
        <v>95</v>
      </c>
      <c r="M2" s="149"/>
      <c r="N2" s="149" t="s">
        <v>110</v>
      </c>
      <c r="O2" s="149"/>
      <c r="P2" s="149" t="s">
        <v>16</v>
      </c>
      <c r="Q2" s="149"/>
      <c r="R2" s="149" t="s">
        <v>96</v>
      </c>
      <c r="S2" s="149"/>
      <c r="T2" s="149" t="s">
        <v>97</v>
      </c>
      <c r="U2" s="149"/>
      <c r="V2" s="149" t="s">
        <v>98</v>
      </c>
      <c r="W2" s="149"/>
      <c r="X2" s="149" t="s">
        <v>99</v>
      </c>
      <c r="Y2" s="149"/>
      <c r="Z2" s="149" t="s">
        <v>100</v>
      </c>
      <c r="AA2" s="149"/>
      <c r="AB2" s="149" t="s">
        <v>101</v>
      </c>
      <c r="AC2" s="149"/>
      <c r="AD2" s="149" t="s">
        <v>102</v>
      </c>
      <c r="AE2" s="149"/>
      <c r="AF2" s="175" t="s">
        <v>26</v>
      </c>
      <c r="AG2" s="175"/>
      <c r="AH2" s="175"/>
    </row>
    <row r="3" spans="1:34" ht="81" customHeight="1">
      <c r="A3" s="179"/>
      <c r="B3" s="180"/>
      <c r="C3" s="181"/>
      <c r="D3" s="101" t="s">
        <v>1</v>
      </c>
      <c r="E3" s="101" t="s">
        <v>2</v>
      </c>
      <c r="F3" s="101" t="s">
        <v>1</v>
      </c>
      <c r="G3" s="101" t="s">
        <v>2</v>
      </c>
      <c r="H3" s="101" t="s">
        <v>1</v>
      </c>
      <c r="I3" s="101" t="s">
        <v>2</v>
      </c>
      <c r="J3" s="101" t="s">
        <v>1</v>
      </c>
      <c r="K3" s="101" t="s">
        <v>2</v>
      </c>
      <c r="L3" s="101" t="s">
        <v>1</v>
      </c>
      <c r="M3" s="101" t="s">
        <v>2</v>
      </c>
      <c r="N3" s="101" t="s">
        <v>1</v>
      </c>
      <c r="O3" s="101" t="s">
        <v>2</v>
      </c>
      <c r="P3" s="101" t="s">
        <v>1</v>
      </c>
      <c r="Q3" s="101" t="s">
        <v>2</v>
      </c>
      <c r="R3" s="101" t="s">
        <v>1</v>
      </c>
      <c r="S3" s="101" t="s">
        <v>2</v>
      </c>
      <c r="T3" s="101" t="s">
        <v>1</v>
      </c>
      <c r="U3" s="101" t="s">
        <v>2</v>
      </c>
      <c r="V3" s="101" t="s">
        <v>1</v>
      </c>
      <c r="W3" s="101" t="s">
        <v>2</v>
      </c>
      <c r="X3" s="101" t="s">
        <v>1</v>
      </c>
      <c r="Y3" s="101" t="s">
        <v>2</v>
      </c>
      <c r="Z3" s="101" t="s">
        <v>1</v>
      </c>
      <c r="AA3" s="101" t="s">
        <v>2</v>
      </c>
      <c r="AB3" s="101" t="s">
        <v>1</v>
      </c>
      <c r="AC3" s="101" t="s">
        <v>2</v>
      </c>
      <c r="AD3" s="101" t="s">
        <v>1</v>
      </c>
      <c r="AE3" s="101" t="s">
        <v>2</v>
      </c>
      <c r="AF3" s="101" t="s">
        <v>1</v>
      </c>
      <c r="AG3" s="101" t="s">
        <v>2</v>
      </c>
      <c r="AH3" s="101" t="s">
        <v>0</v>
      </c>
    </row>
    <row r="4" spans="1:34" ht="44.25" customHeight="1">
      <c r="A4" s="163" t="s">
        <v>30</v>
      </c>
      <c r="B4" s="163"/>
      <c r="C4" s="98" t="s">
        <v>29</v>
      </c>
      <c r="D4" s="74">
        <v>18</v>
      </c>
      <c r="E4" s="74">
        <v>10</v>
      </c>
      <c r="F4" s="74">
        <v>12</v>
      </c>
      <c r="G4" s="74">
        <v>8</v>
      </c>
      <c r="H4" s="74">
        <v>1</v>
      </c>
      <c r="I4" s="74">
        <v>2</v>
      </c>
      <c r="J4" s="74">
        <v>9</v>
      </c>
      <c r="K4" s="74">
        <v>6</v>
      </c>
      <c r="L4" s="74">
        <v>11</v>
      </c>
      <c r="M4" s="74">
        <v>2</v>
      </c>
      <c r="N4" s="74">
        <v>11</v>
      </c>
      <c r="O4" s="74">
        <v>2</v>
      </c>
      <c r="P4" s="74">
        <v>11</v>
      </c>
      <c r="Q4" s="74">
        <v>3</v>
      </c>
      <c r="R4" s="74">
        <v>3</v>
      </c>
      <c r="S4" s="74">
        <v>1</v>
      </c>
      <c r="T4" s="74">
        <v>4</v>
      </c>
      <c r="U4" s="74">
        <v>0</v>
      </c>
      <c r="V4" s="74">
        <v>5</v>
      </c>
      <c r="W4" s="74">
        <v>1</v>
      </c>
      <c r="X4" s="74">
        <v>1</v>
      </c>
      <c r="Y4" s="74">
        <v>0</v>
      </c>
      <c r="Z4" s="74">
        <v>3</v>
      </c>
      <c r="AA4" s="74">
        <v>4</v>
      </c>
      <c r="AB4" s="74">
        <v>8</v>
      </c>
      <c r="AC4" s="74">
        <v>1</v>
      </c>
      <c r="AD4" s="74">
        <v>3</v>
      </c>
      <c r="AE4" s="74">
        <v>0</v>
      </c>
      <c r="AF4" s="42">
        <f aca="true" t="shared" si="0" ref="AF4:AF35">D4+F4+H4+J4+L4+N4+P4+R4+T4+V4+X4+Z4+AB4+AD4</f>
        <v>100</v>
      </c>
      <c r="AG4" s="42">
        <f aca="true" t="shared" si="1" ref="AG4:AG35">E4+G4+I4+K4+M4+O4+Q4+S4+U4+W4+Y4+AA4+AC4+AE4</f>
        <v>40</v>
      </c>
      <c r="AH4" s="107">
        <f aca="true" t="shared" si="2" ref="AH4:AH35">SUM(AF4:AG4)</f>
        <v>140</v>
      </c>
    </row>
    <row r="5" spans="1:34" ht="44.25" customHeight="1">
      <c r="A5" s="163"/>
      <c r="B5" s="163"/>
      <c r="C5" s="98" t="s">
        <v>25</v>
      </c>
      <c r="D5" s="74">
        <v>2</v>
      </c>
      <c r="E5" s="74">
        <v>1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>
        <v>1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>
        <v>2</v>
      </c>
      <c r="AC5" s="74"/>
      <c r="AD5" s="74">
        <v>0</v>
      </c>
      <c r="AE5" s="74">
        <v>0</v>
      </c>
      <c r="AF5" s="107">
        <f t="shared" si="0"/>
        <v>5</v>
      </c>
      <c r="AG5" s="107">
        <f t="shared" si="1"/>
        <v>1</v>
      </c>
      <c r="AH5" s="107">
        <f t="shared" si="2"/>
        <v>6</v>
      </c>
    </row>
    <row r="6" spans="1:34" ht="44.25" customHeight="1">
      <c r="A6" s="163" t="s">
        <v>32</v>
      </c>
      <c r="B6" s="163"/>
      <c r="C6" s="98" t="s">
        <v>29</v>
      </c>
      <c r="D6" s="74">
        <v>3</v>
      </c>
      <c r="E6" s="74">
        <v>4</v>
      </c>
      <c r="F6" s="74">
        <v>1</v>
      </c>
      <c r="G6" s="74">
        <v>2</v>
      </c>
      <c r="H6" s="74">
        <v>1</v>
      </c>
      <c r="I6" s="74">
        <v>0</v>
      </c>
      <c r="J6" s="74">
        <v>3</v>
      </c>
      <c r="K6" s="74">
        <v>1</v>
      </c>
      <c r="L6" s="74">
        <v>1</v>
      </c>
      <c r="M6" s="74">
        <v>3</v>
      </c>
      <c r="N6" s="74">
        <v>0</v>
      </c>
      <c r="O6" s="74">
        <v>2</v>
      </c>
      <c r="P6" s="74">
        <v>1</v>
      </c>
      <c r="Q6" s="74">
        <v>3</v>
      </c>
      <c r="R6" s="74">
        <v>4</v>
      </c>
      <c r="S6" s="74">
        <v>1</v>
      </c>
      <c r="T6" s="74">
        <v>1</v>
      </c>
      <c r="U6" s="74">
        <v>0</v>
      </c>
      <c r="V6" s="74">
        <v>0</v>
      </c>
      <c r="W6" s="74">
        <v>0</v>
      </c>
      <c r="X6" s="74">
        <v>1</v>
      </c>
      <c r="Y6" s="74">
        <v>0</v>
      </c>
      <c r="Z6" s="74">
        <v>0</v>
      </c>
      <c r="AA6" s="74">
        <v>2</v>
      </c>
      <c r="AB6" s="74">
        <v>4</v>
      </c>
      <c r="AC6" s="74">
        <v>0</v>
      </c>
      <c r="AD6" s="74">
        <v>0</v>
      </c>
      <c r="AE6" s="74">
        <v>2</v>
      </c>
      <c r="AF6" s="107">
        <f t="shared" si="0"/>
        <v>20</v>
      </c>
      <c r="AG6" s="107">
        <f t="shared" si="1"/>
        <v>20</v>
      </c>
      <c r="AH6" s="107">
        <f t="shared" si="2"/>
        <v>40</v>
      </c>
    </row>
    <row r="7" spans="1:34" ht="44.25" customHeight="1">
      <c r="A7" s="163"/>
      <c r="B7" s="163"/>
      <c r="C7" s="98" t="s">
        <v>25</v>
      </c>
      <c r="D7" s="74">
        <v>1</v>
      </c>
      <c r="E7" s="74">
        <v>1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>
        <v>0</v>
      </c>
      <c r="AE7" s="74">
        <v>0</v>
      </c>
      <c r="AF7" s="107">
        <f t="shared" si="0"/>
        <v>1</v>
      </c>
      <c r="AG7" s="107">
        <f t="shared" si="1"/>
        <v>1</v>
      </c>
      <c r="AH7" s="107">
        <f t="shared" si="2"/>
        <v>2</v>
      </c>
    </row>
    <row r="8" spans="1:34" ht="44.25" customHeight="1">
      <c r="A8" s="163" t="s">
        <v>82</v>
      </c>
      <c r="B8" s="163"/>
      <c r="C8" s="98" t="s">
        <v>29</v>
      </c>
      <c r="D8" s="74">
        <v>19</v>
      </c>
      <c r="E8" s="74">
        <v>10</v>
      </c>
      <c r="F8" s="74">
        <v>13</v>
      </c>
      <c r="G8" s="74">
        <v>5</v>
      </c>
      <c r="H8" s="74">
        <v>3</v>
      </c>
      <c r="I8" s="74">
        <v>3</v>
      </c>
      <c r="J8" s="74">
        <v>2</v>
      </c>
      <c r="K8" s="74">
        <v>3</v>
      </c>
      <c r="L8" s="74">
        <v>6</v>
      </c>
      <c r="M8" s="74">
        <v>1</v>
      </c>
      <c r="N8" s="74">
        <v>1</v>
      </c>
      <c r="O8" s="74">
        <v>2</v>
      </c>
      <c r="P8" s="74">
        <v>2</v>
      </c>
      <c r="Q8" s="74">
        <v>0</v>
      </c>
      <c r="R8" s="74">
        <v>1</v>
      </c>
      <c r="S8" s="74">
        <v>0</v>
      </c>
      <c r="T8" s="74">
        <v>2</v>
      </c>
      <c r="U8" s="74">
        <v>0</v>
      </c>
      <c r="V8" s="74">
        <v>2</v>
      </c>
      <c r="W8" s="74">
        <v>1</v>
      </c>
      <c r="X8" s="74">
        <v>0</v>
      </c>
      <c r="Y8" s="74">
        <v>0</v>
      </c>
      <c r="Z8" s="74">
        <v>3</v>
      </c>
      <c r="AA8" s="74">
        <v>0</v>
      </c>
      <c r="AB8" s="74">
        <v>4</v>
      </c>
      <c r="AC8" s="74">
        <v>0</v>
      </c>
      <c r="AD8" s="74">
        <v>1</v>
      </c>
      <c r="AE8" s="74">
        <v>2</v>
      </c>
      <c r="AF8" s="107">
        <f t="shared" si="0"/>
        <v>59</v>
      </c>
      <c r="AG8" s="107">
        <f t="shared" si="1"/>
        <v>27</v>
      </c>
      <c r="AH8" s="107">
        <f t="shared" si="2"/>
        <v>86</v>
      </c>
    </row>
    <row r="9" spans="1:34" ht="44.25" customHeight="1">
      <c r="A9" s="163"/>
      <c r="B9" s="163"/>
      <c r="C9" s="98" t="s">
        <v>25</v>
      </c>
      <c r="D9" s="74">
        <v>4</v>
      </c>
      <c r="E9" s="74">
        <v>2</v>
      </c>
      <c r="F9" s="74">
        <v>2</v>
      </c>
      <c r="G9" s="74">
        <v>2</v>
      </c>
      <c r="H9" s="74">
        <v>2</v>
      </c>
      <c r="I9" s="74"/>
      <c r="J9" s="74"/>
      <c r="K9" s="74"/>
      <c r="L9" s="74">
        <v>1</v>
      </c>
      <c r="M9" s="74"/>
      <c r="N9" s="74">
        <v>1</v>
      </c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>
        <v>0</v>
      </c>
      <c r="AE9" s="74">
        <v>0</v>
      </c>
      <c r="AF9" s="107">
        <f t="shared" si="0"/>
        <v>10</v>
      </c>
      <c r="AG9" s="107">
        <f t="shared" si="1"/>
        <v>4</v>
      </c>
      <c r="AH9" s="107">
        <f t="shared" si="2"/>
        <v>14</v>
      </c>
    </row>
    <row r="10" spans="1:34" ht="44.25" customHeight="1">
      <c r="A10" s="163" t="s">
        <v>83</v>
      </c>
      <c r="B10" s="163"/>
      <c r="C10" s="98" t="s">
        <v>29</v>
      </c>
      <c r="D10" s="74">
        <v>0</v>
      </c>
      <c r="E10" s="74">
        <v>2</v>
      </c>
      <c r="F10" s="74">
        <v>4</v>
      </c>
      <c r="G10" s="74">
        <v>1</v>
      </c>
      <c r="H10" s="74">
        <v>1</v>
      </c>
      <c r="I10" s="74">
        <v>0</v>
      </c>
      <c r="J10" s="74">
        <v>0</v>
      </c>
      <c r="K10" s="74">
        <v>1</v>
      </c>
      <c r="L10" s="74">
        <v>1</v>
      </c>
      <c r="M10" s="74">
        <v>0</v>
      </c>
      <c r="N10" s="74">
        <v>1</v>
      </c>
      <c r="O10" s="74">
        <v>0</v>
      </c>
      <c r="P10" s="74">
        <v>0</v>
      </c>
      <c r="Q10" s="74">
        <v>1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3</v>
      </c>
      <c r="AC10" s="74">
        <v>1</v>
      </c>
      <c r="AD10" s="74">
        <v>2</v>
      </c>
      <c r="AE10" s="74">
        <v>1</v>
      </c>
      <c r="AF10" s="107">
        <f t="shared" si="0"/>
        <v>12</v>
      </c>
      <c r="AG10" s="107">
        <f t="shared" si="1"/>
        <v>7</v>
      </c>
      <c r="AH10" s="107">
        <f t="shared" si="2"/>
        <v>19</v>
      </c>
    </row>
    <row r="11" spans="1:34" ht="44.25" customHeight="1">
      <c r="A11" s="163"/>
      <c r="B11" s="163"/>
      <c r="C11" s="98" t="s">
        <v>25</v>
      </c>
      <c r="D11" s="74"/>
      <c r="E11" s="74">
        <v>1</v>
      </c>
      <c r="F11" s="74">
        <v>1</v>
      </c>
      <c r="G11" s="74"/>
      <c r="H11" s="74"/>
      <c r="I11" s="74"/>
      <c r="J11" s="74">
        <v>1</v>
      </c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>
        <v>0</v>
      </c>
      <c r="AE11" s="74">
        <v>0</v>
      </c>
      <c r="AF11" s="107">
        <f t="shared" si="0"/>
        <v>2</v>
      </c>
      <c r="AG11" s="107">
        <f t="shared" si="1"/>
        <v>1</v>
      </c>
      <c r="AH11" s="107">
        <f t="shared" si="2"/>
        <v>3</v>
      </c>
    </row>
    <row r="12" spans="1:34" ht="44.25" customHeight="1">
      <c r="A12" s="163" t="s">
        <v>34</v>
      </c>
      <c r="B12" s="163"/>
      <c r="C12" s="98" t="s">
        <v>29</v>
      </c>
      <c r="D12" s="74">
        <v>3</v>
      </c>
      <c r="E12" s="74">
        <v>13</v>
      </c>
      <c r="F12" s="74">
        <v>1</v>
      </c>
      <c r="G12" s="74">
        <v>3</v>
      </c>
      <c r="H12" s="74">
        <v>0</v>
      </c>
      <c r="I12" s="74">
        <v>1</v>
      </c>
      <c r="J12" s="74">
        <v>0</v>
      </c>
      <c r="K12" s="74">
        <v>2</v>
      </c>
      <c r="L12" s="74">
        <v>2</v>
      </c>
      <c r="M12" s="74">
        <v>3</v>
      </c>
      <c r="N12" s="74">
        <v>1</v>
      </c>
      <c r="O12" s="74">
        <v>5</v>
      </c>
      <c r="P12" s="74">
        <v>1</v>
      </c>
      <c r="Q12" s="74">
        <v>0</v>
      </c>
      <c r="R12" s="74">
        <v>0</v>
      </c>
      <c r="S12" s="74">
        <v>1</v>
      </c>
      <c r="T12" s="74">
        <v>0</v>
      </c>
      <c r="U12" s="74">
        <v>0</v>
      </c>
      <c r="V12" s="74">
        <v>0</v>
      </c>
      <c r="W12" s="74">
        <v>1</v>
      </c>
      <c r="X12" s="74">
        <v>0</v>
      </c>
      <c r="Y12" s="74">
        <v>0</v>
      </c>
      <c r="Z12" s="74">
        <v>1</v>
      </c>
      <c r="AA12" s="74">
        <v>1</v>
      </c>
      <c r="AB12" s="74">
        <v>0</v>
      </c>
      <c r="AC12" s="74">
        <v>0</v>
      </c>
      <c r="AD12" s="74">
        <v>0</v>
      </c>
      <c r="AE12" s="74">
        <v>1</v>
      </c>
      <c r="AF12" s="107">
        <f t="shared" si="0"/>
        <v>9</v>
      </c>
      <c r="AG12" s="107">
        <f t="shared" si="1"/>
        <v>31</v>
      </c>
      <c r="AH12" s="107">
        <f t="shared" si="2"/>
        <v>40</v>
      </c>
    </row>
    <row r="13" spans="1:34" ht="44.25" customHeight="1">
      <c r="A13" s="163"/>
      <c r="B13" s="163"/>
      <c r="C13" s="98" t="s">
        <v>25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>
        <v>1</v>
      </c>
      <c r="X13" s="74"/>
      <c r="Y13" s="74"/>
      <c r="Z13" s="74"/>
      <c r="AA13" s="74"/>
      <c r="AB13" s="74"/>
      <c r="AC13" s="74"/>
      <c r="AD13" s="74">
        <v>0</v>
      </c>
      <c r="AE13" s="74">
        <v>0</v>
      </c>
      <c r="AF13" s="107">
        <f t="shared" si="0"/>
        <v>0</v>
      </c>
      <c r="AG13" s="107">
        <f t="shared" si="1"/>
        <v>1</v>
      </c>
      <c r="AH13" s="107">
        <f t="shared" si="2"/>
        <v>1</v>
      </c>
    </row>
    <row r="14" spans="1:34" ht="30.75" customHeight="1">
      <c r="A14" s="163" t="s">
        <v>146</v>
      </c>
      <c r="B14" s="163"/>
      <c r="C14" s="100" t="s">
        <v>29</v>
      </c>
      <c r="D14" s="74">
        <v>6</v>
      </c>
      <c r="E14" s="74">
        <v>5</v>
      </c>
      <c r="F14" s="74">
        <v>8</v>
      </c>
      <c r="G14" s="74">
        <v>3</v>
      </c>
      <c r="H14" s="74">
        <v>0</v>
      </c>
      <c r="I14" s="74">
        <v>0</v>
      </c>
      <c r="J14" s="74">
        <v>3</v>
      </c>
      <c r="K14" s="74">
        <v>0</v>
      </c>
      <c r="L14" s="74">
        <v>1</v>
      </c>
      <c r="M14" s="74">
        <v>1</v>
      </c>
      <c r="N14" s="74">
        <v>0</v>
      </c>
      <c r="O14" s="74">
        <v>0</v>
      </c>
      <c r="P14" s="74">
        <v>2</v>
      </c>
      <c r="Q14" s="74">
        <v>1</v>
      </c>
      <c r="R14" s="74">
        <v>1</v>
      </c>
      <c r="S14" s="74">
        <v>0</v>
      </c>
      <c r="T14" s="74">
        <v>1</v>
      </c>
      <c r="U14" s="74">
        <v>0</v>
      </c>
      <c r="V14" s="74">
        <v>2</v>
      </c>
      <c r="W14" s="74">
        <v>0</v>
      </c>
      <c r="X14" s="74">
        <v>0</v>
      </c>
      <c r="Y14" s="74">
        <v>0</v>
      </c>
      <c r="Z14" s="74">
        <v>0</v>
      </c>
      <c r="AA14" s="74">
        <v>1</v>
      </c>
      <c r="AB14" s="74">
        <v>3</v>
      </c>
      <c r="AC14" s="74">
        <v>0</v>
      </c>
      <c r="AD14" s="74">
        <v>1</v>
      </c>
      <c r="AE14" s="74">
        <v>1</v>
      </c>
      <c r="AF14" s="107">
        <f t="shared" si="0"/>
        <v>28</v>
      </c>
      <c r="AG14" s="107">
        <f t="shared" si="1"/>
        <v>12</v>
      </c>
      <c r="AH14" s="107">
        <f t="shared" si="2"/>
        <v>40</v>
      </c>
    </row>
    <row r="15" spans="1:34" ht="30.75" customHeight="1">
      <c r="A15" s="163"/>
      <c r="B15" s="163"/>
      <c r="C15" s="100" t="s">
        <v>25</v>
      </c>
      <c r="D15" s="74">
        <v>1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1</v>
      </c>
      <c r="K15" s="74">
        <v>0</v>
      </c>
      <c r="L15" s="74">
        <v>2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1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1</v>
      </c>
      <c r="AC15" s="74">
        <v>0</v>
      </c>
      <c r="AD15" s="74">
        <v>0</v>
      </c>
      <c r="AE15" s="74">
        <v>0</v>
      </c>
      <c r="AF15" s="107">
        <f t="shared" si="0"/>
        <v>6</v>
      </c>
      <c r="AG15" s="107">
        <f t="shared" si="1"/>
        <v>0</v>
      </c>
      <c r="AH15" s="107">
        <f t="shared" si="2"/>
        <v>6</v>
      </c>
    </row>
    <row r="16" spans="1:34" ht="44.25" customHeight="1">
      <c r="A16" s="163" t="s">
        <v>85</v>
      </c>
      <c r="B16" s="163"/>
      <c r="C16" s="98" t="s">
        <v>29</v>
      </c>
      <c r="D16" s="74">
        <v>5</v>
      </c>
      <c r="E16" s="74">
        <v>1</v>
      </c>
      <c r="F16" s="74">
        <v>1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1</v>
      </c>
      <c r="Q16" s="74">
        <v>0</v>
      </c>
      <c r="R16" s="74">
        <v>0</v>
      </c>
      <c r="S16" s="74">
        <v>0</v>
      </c>
      <c r="T16" s="74">
        <v>0</v>
      </c>
      <c r="U16" s="74">
        <v>1</v>
      </c>
      <c r="V16" s="74">
        <v>0</v>
      </c>
      <c r="W16" s="74">
        <v>0</v>
      </c>
      <c r="X16" s="74">
        <v>0</v>
      </c>
      <c r="Y16" s="74">
        <v>0</v>
      </c>
      <c r="Z16" s="74">
        <v>2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107">
        <f t="shared" si="0"/>
        <v>9</v>
      </c>
      <c r="AG16" s="107">
        <f t="shared" si="1"/>
        <v>2</v>
      </c>
      <c r="AH16" s="107">
        <f t="shared" si="2"/>
        <v>11</v>
      </c>
    </row>
    <row r="17" spans="1:34" ht="44.25" customHeight="1">
      <c r="A17" s="163"/>
      <c r="B17" s="163"/>
      <c r="C17" s="98" t="s">
        <v>25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>
        <v>0</v>
      </c>
      <c r="AE17" s="74">
        <v>0</v>
      </c>
      <c r="AF17" s="107">
        <f t="shared" si="0"/>
        <v>0</v>
      </c>
      <c r="AG17" s="107">
        <f t="shared" si="1"/>
        <v>0</v>
      </c>
      <c r="AH17" s="107">
        <f t="shared" si="2"/>
        <v>0</v>
      </c>
    </row>
    <row r="18" spans="1:34" ht="44.25" customHeight="1">
      <c r="A18" s="163" t="s">
        <v>86</v>
      </c>
      <c r="B18" s="163"/>
      <c r="C18" s="98" t="s">
        <v>29</v>
      </c>
      <c r="D18" s="74">
        <v>3</v>
      </c>
      <c r="E18" s="74">
        <v>17</v>
      </c>
      <c r="F18" s="74">
        <v>13</v>
      </c>
      <c r="G18" s="74">
        <v>6</v>
      </c>
      <c r="H18" s="74">
        <v>0</v>
      </c>
      <c r="I18" s="74">
        <v>0</v>
      </c>
      <c r="J18" s="74">
        <v>4</v>
      </c>
      <c r="K18" s="74">
        <v>3</v>
      </c>
      <c r="L18" s="74">
        <v>4</v>
      </c>
      <c r="M18" s="74">
        <v>3</v>
      </c>
      <c r="N18" s="74">
        <v>5</v>
      </c>
      <c r="O18" s="74">
        <v>0</v>
      </c>
      <c r="P18" s="74">
        <v>4</v>
      </c>
      <c r="Q18" s="74">
        <v>1</v>
      </c>
      <c r="R18" s="74">
        <v>1</v>
      </c>
      <c r="S18" s="74">
        <v>0</v>
      </c>
      <c r="T18" s="74">
        <v>0</v>
      </c>
      <c r="U18" s="74">
        <v>0</v>
      </c>
      <c r="V18" s="74">
        <v>6</v>
      </c>
      <c r="W18" s="74">
        <v>2</v>
      </c>
      <c r="X18" s="74">
        <v>0</v>
      </c>
      <c r="Y18" s="74">
        <v>1</v>
      </c>
      <c r="Z18" s="74">
        <v>6</v>
      </c>
      <c r="AA18" s="74">
        <v>3</v>
      </c>
      <c r="AB18" s="74">
        <v>8</v>
      </c>
      <c r="AC18" s="74">
        <v>1</v>
      </c>
      <c r="AD18" s="74">
        <v>3</v>
      </c>
      <c r="AE18" s="74">
        <v>1</v>
      </c>
      <c r="AF18" s="107">
        <f t="shared" si="0"/>
        <v>57</v>
      </c>
      <c r="AG18" s="107">
        <f t="shared" si="1"/>
        <v>38</v>
      </c>
      <c r="AH18" s="107">
        <f t="shared" si="2"/>
        <v>95</v>
      </c>
    </row>
    <row r="19" spans="1:34" ht="44.25" customHeight="1">
      <c r="A19" s="163"/>
      <c r="B19" s="163"/>
      <c r="C19" s="98" t="s">
        <v>25</v>
      </c>
      <c r="D19" s="74"/>
      <c r="E19" s="74">
        <v>1</v>
      </c>
      <c r="F19" s="74"/>
      <c r="G19" s="74">
        <v>1</v>
      </c>
      <c r="H19" s="74"/>
      <c r="I19" s="74">
        <v>1</v>
      </c>
      <c r="J19" s="74"/>
      <c r="K19" s="74"/>
      <c r="L19" s="74"/>
      <c r="M19" s="74"/>
      <c r="N19" s="74"/>
      <c r="O19" s="74"/>
      <c r="P19" s="74"/>
      <c r="Q19" s="74"/>
      <c r="R19" s="74">
        <v>1</v>
      </c>
      <c r="S19" s="74">
        <v>1</v>
      </c>
      <c r="T19" s="74"/>
      <c r="U19" s="74"/>
      <c r="V19" s="74"/>
      <c r="W19" s="74"/>
      <c r="X19" s="74"/>
      <c r="Y19" s="74"/>
      <c r="Z19" s="74"/>
      <c r="AA19" s="74"/>
      <c r="AB19" s="74">
        <v>1</v>
      </c>
      <c r="AC19" s="74"/>
      <c r="AD19" s="74"/>
      <c r="AE19" s="74"/>
      <c r="AF19" s="107">
        <f t="shared" si="0"/>
        <v>2</v>
      </c>
      <c r="AG19" s="107">
        <f t="shared" si="1"/>
        <v>4</v>
      </c>
      <c r="AH19" s="107">
        <f t="shared" si="2"/>
        <v>6</v>
      </c>
    </row>
    <row r="20" spans="1:34" ht="44.25" customHeight="1">
      <c r="A20" s="163" t="s">
        <v>39</v>
      </c>
      <c r="B20" s="163"/>
      <c r="C20" s="98" t="s">
        <v>29</v>
      </c>
      <c r="D20" s="74">
        <v>7</v>
      </c>
      <c r="E20" s="74">
        <v>11</v>
      </c>
      <c r="F20" s="74">
        <v>5</v>
      </c>
      <c r="G20" s="74">
        <v>4</v>
      </c>
      <c r="H20" s="74">
        <v>2</v>
      </c>
      <c r="I20" s="74">
        <v>0</v>
      </c>
      <c r="J20" s="74">
        <v>2</v>
      </c>
      <c r="K20" s="74">
        <v>0</v>
      </c>
      <c r="L20" s="74">
        <v>4</v>
      </c>
      <c r="M20" s="74">
        <v>3</v>
      </c>
      <c r="N20" s="74">
        <v>4</v>
      </c>
      <c r="O20" s="74">
        <v>5</v>
      </c>
      <c r="P20" s="74">
        <v>3</v>
      </c>
      <c r="Q20" s="74">
        <v>1</v>
      </c>
      <c r="R20" s="74">
        <v>1</v>
      </c>
      <c r="S20" s="74">
        <v>0</v>
      </c>
      <c r="T20" s="74">
        <v>1</v>
      </c>
      <c r="U20" s="74">
        <v>0</v>
      </c>
      <c r="V20" s="74">
        <v>2</v>
      </c>
      <c r="W20" s="74">
        <v>2</v>
      </c>
      <c r="X20" s="74">
        <v>1</v>
      </c>
      <c r="Y20" s="74">
        <v>0</v>
      </c>
      <c r="Z20" s="74">
        <v>2</v>
      </c>
      <c r="AA20" s="74">
        <v>0</v>
      </c>
      <c r="AB20" s="74">
        <v>0</v>
      </c>
      <c r="AC20" s="74">
        <v>1</v>
      </c>
      <c r="AD20" s="74"/>
      <c r="AE20" s="74"/>
      <c r="AF20" s="107">
        <f t="shared" si="0"/>
        <v>34</v>
      </c>
      <c r="AG20" s="107">
        <f t="shared" si="1"/>
        <v>27</v>
      </c>
      <c r="AH20" s="107">
        <f t="shared" si="2"/>
        <v>61</v>
      </c>
    </row>
    <row r="21" spans="1:34" ht="44.25" customHeight="1">
      <c r="A21" s="163"/>
      <c r="B21" s="163"/>
      <c r="C21" s="98" t="s">
        <v>25</v>
      </c>
      <c r="D21" s="74"/>
      <c r="E21" s="74">
        <v>1</v>
      </c>
      <c r="F21" s="74">
        <v>3</v>
      </c>
      <c r="G21" s="74">
        <v>1</v>
      </c>
      <c r="H21" s="74"/>
      <c r="I21" s="74"/>
      <c r="J21" s="74">
        <v>3</v>
      </c>
      <c r="K21" s="74"/>
      <c r="L21" s="74">
        <v>1</v>
      </c>
      <c r="M21" s="74"/>
      <c r="N21" s="74">
        <v>1</v>
      </c>
      <c r="O21" s="74">
        <v>2</v>
      </c>
      <c r="P21" s="74"/>
      <c r="Q21" s="74"/>
      <c r="R21" s="74"/>
      <c r="S21" s="74"/>
      <c r="T21" s="74">
        <v>1</v>
      </c>
      <c r="U21" s="74"/>
      <c r="V21" s="74">
        <v>1</v>
      </c>
      <c r="W21" s="74"/>
      <c r="X21" s="74"/>
      <c r="Y21" s="74"/>
      <c r="Z21" s="74"/>
      <c r="AA21" s="74">
        <v>1</v>
      </c>
      <c r="AB21" s="74"/>
      <c r="AC21" s="74"/>
      <c r="AD21" s="74">
        <v>1</v>
      </c>
      <c r="AE21" s="74"/>
      <c r="AF21" s="107">
        <f t="shared" si="0"/>
        <v>11</v>
      </c>
      <c r="AG21" s="107">
        <f t="shared" si="1"/>
        <v>5</v>
      </c>
      <c r="AH21" s="107">
        <f t="shared" si="2"/>
        <v>16</v>
      </c>
    </row>
    <row r="22" spans="1:34" ht="44.25" customHeight="1">
      <c r="A22" s="165" t="s">
        <v>87</v>
      </c>
      <c r="B22" s="163" t="s">
        <v>57</v>
      </c>
      <c r="C22" s="98" t="s">
        <v>29</v>
      </c>
      <c r="D22" s="74">
        <v>0</v>
      </c>
      <c r="E22" s="74">
        <v>3</v>
      </c>
      <c r="F22" s="74">
        <v>1</v>
      </c>
      <c r="G22" s="74">
        <v>0</v>
      </c>
      <c r="H22" s="74">
        <v>1</v>
      </c>
      <c r="I22" s="74">
        <v>0</v>
      </c>
      <c r="J22" s="74">
        <v>0</v>
      </c>
      <c r="K22" s="74">
        <v>0</v>
      </c>
      <c r="L22" s="74">
        <v>1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2</v>
      </c>
      <c r="S22" s="74">
        <v>0</v>
      </c>
      <c r="T22" s="74">
        <v>1</v>
      </c>
      <c r="U22" s="74">
        <v>0</v>
      </c>
      <c r="V22" s="74">
        <v>1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1</v>
      </c>
      <c r="AC22" s="74">
        <v>0</v>
      </c>
      <c r="AD22" s="74"/>
      <c r="AE22" s="74"/>
      <c r="AF22" s="107">
        <f t="shared" si="0"/>
        <v>8</v>
      </c>
      <c r="AG22" s="107">
        <f t="shared" si="1"/>
        <v>3</v>
      </c>
      <c r="AH22" s="107">
        <f t="shared" si="2"/>
        <v>11</v>
      </c>
    </row>
    <row r="23" spans="1:34" ht="44.25" customHeight="1">
      <c r="A23" s="166"/>
      <c r="B23" s="163"/>
      <c r="C23" s="98" t="s">
        <v>25</v>
      </c>
      <c r="D23" s="74">
        <v>5</v>
      </c>
      <c r="E23" s="74">
        <v>2</v>
      </c>
      <c r="F23" s="74">
        <v>1</v>
      </c>
      <c r="G23" s="74">
        <v>1</v>
      </c>
      <c r="H23" s="74"/>
      <c r="I23" s="74"/>
      <c r="J23" s="74">
        <v>1</v>
      </c>
      <c r="K23" s="74">
        <v>1</v>
      </c>
      <c r="L23" s="74">
        <v>1</v>
      </c>
      <c r="M23" s="74"/>
      <c r="N23" s="74"/>
      <c r="O23" s="74"/>
      <c r="P23" s="74"/>
      <c r="Q23" s="74"/>
      <c r="R23" s="74">
        <v>1</v>
      </c>
      <c r="S23" s="74">
        <v>1</v>
      </c>
      <c r="T23" s="74"/>
      <c r="U23" s="74"/>
      <c r="V23" s="74">
        <v>1</v>
      </c>
      <c r="W23" s="74"/>
      <c r="X23" s="74"/>
      <c r="Y23" s="74"/>
      <c r="Z23" s="74"/>
      <c r="AA23" s="74"/>
      <c r="AB23" s="74">
        <v>1</v>
      </c>
      <c r="AC23" s="74"/>
      <c r="AD23" s="74"/>
      <c r="AE23" s="74"/>
      <c r="AF23" s="107">
        <f t="shared" si="0"/>
        <v>11</v>
      </c>
      <c r="AG23" s="107">
        <f t="shared" si="1"/>
        <v>5</v>
      </c>
      <c r="AH23" s="107">
        <f t="shared" si="2"/>
        <v>16</v>
      </c>
    </row>
    <row r="24" spans="1:34" ht="44.25" customHeight="1">
      <c r="A24" s="166"/>
      <c r="B24" s="163" t="s">
        <v>42</v>
      </c>
      <c r="C24" s="98" t="s">
        <v>29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>
        <v>1</v>
      </c>
      <c r="AE24" s="79">
        <v>1</v>
      </c>
      <c r="AF24" s="107">
        <f t="shared" si="0"/>
        <v>1</v>
      </c>
      <c r="AG24" s="107">
        <f t="shared" si="1"/>
        <v>1</v>
      </c>
      <c r="AH24" s="107">
        <f t="shared" si="2"/>
        <v>2</v>
      </c>
    </row>
    <row r="25" spans="1:34" ht="44.25" customHeight="1">
      <c r="A25" s="166"/>
      <c r="B25" s="163"/>
      <c r="C25" s="98" t="s">
        <v>25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107">
        <f t="shared" si="0"/>
        <v>0</v>
      </c>
      <c r="AG25" s="107">
        <f t="shared" si="1"/>
        <v>0</v>
      </c>
      <c r="AH25" s="107">
        <f t="shared" si="2"/>
        <v>0</v>
      </c>
    </row>
    <row r="26" spans="1:34" ht="44.25" customHeight="1">
      <c r="A26" s="166"/>
      <c r="B26" s="163" t="s">
        <v>43</v>
      </c>
      <c r="C26" s="98" t="s">
        <v>29</v>
      </c>
      <c r="D26" s="74"/>
      <c r="E26" s="74"/>
      <c r="F26" s="74">
        <v>1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>
        <v>1</v>
      </c>
      <c r="AF26" s="107">
        <f t="shared" si="0"/>
        <v>1</v>
      </c>
      <c r="AG26" s="107">
        <f t="shared" si="1"/>
        <v>1</v>
      </c>
      <c r="AH26" s="107">
        <f t="shared" si="2"/>
        <v>2</v>
      </c>
    </row>
    <row r="27" spans="1:34" ht="44.25" customHeight="1">
      <c r="A27" s="166"/>
      <c r="B27" s="163"/>
      <c r="C27" s="98" t="s">
        <v>25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107">
        <f t="shared" si="0"/>
        <v>0</v>
      </c>
      <c r="AG27" s="107">
        <f t="shared" si="1"/>
        <v>0</v>
      </c>
      <c r="AH27" s="107">
        <f t="shared" si="2"/>
        <v>0</v>
      </c>
    </row>
    <row r="28" spans="1:34" ht="44.25" customHeight="1">
      <c r="A28" s="166"/>
      <c r="B28" s="163" t="s">
        <v>111</v>
      </c>
      <c r="C28" s="98" t="s">
        <v>29</v>
      </c>
      <c r="D28" s="74"/>
      <c r="E28" s="74"/>
      <c r="F28" s="74"/>
      <c r="G28" s="74"/>
      <c r="H28" s="74">
        <v>2</v>
      </c>
      <c r="I28" s="74">
        <v>1</v>
      </c>
      <c r="J28" s="74"/>
      <c r="K28" s="74"/>
      <c r="L28" s="74"/>
      <c r="M28" s="74">
        <v>1</v>
      </c>
      <c r="N28" s="74">
        <v>1</v>
      </c>
      <c r="O28" s="74"/>
      <c r="P28" s="74"/>
      <c r="Q28" s="74"/>
      <c r="R28" s="74"/>
      <c r="S28" s="74">
        <v>1</v>
      </c>
      <c r="T28" s="74"/>
      <c r="U28" s="74"/>
      <c r="V28" s="74">
        <v>1</v>
      </c>
      <c r="W28" s="74"/>
      <c r="X28" s="74"/>
      <c r="Y28" s="74"/>
      <c r="Z28" s="74"/>
      <c r="AA28" s="74">
        <v>1</v>
      </c>
      <c r="AB28" s="74"/>
      <c r="AC28" s="74"/>
      <c r="AD28" s="74"/>
      <c r="AE28" s="74"/>
      <c r="AF28" s="107">
        <f t="shared" si="0"/>
        <v>4</v>
      </c>
      <c r="AG28" s="107">
        <f t="shared" si="1"/>
        <v>4</v>
      </c>
      <c r="AH28" s="107">
        <f t="shared" si="2"/>
        <v>8</v>
      </c>
    </row>
    <row r="29" spans="1:34" ht="44.25" customHeight="1">
      <c r="A29" s="166"/>
      <c r="B29" s="163"/>
      <c r="C29" s="98" t="s">
        <v>25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>
        <v>1</v>
      </c>
      <c r="V29" s="74">
        <v>2</v>
      </c>
      <c r="W29" s="74"/>
      <c r="X29" s="74"/>
      <c r="Y29" s="74"/>
      <c r="Z29" s="74"/>
      <c r="AA29" s="74"/>
      <c r="AB29" s="74"/>
      <c r="AC29" s="74"/>
      <c r="AD29" s="74"/>
      <c r="AE29" s="74"/>
      <c r="AF29" s="107">
        <f t="shared" si="0"/>
        <v>2</v>
      </c>
      <c r="AG29" s="107">
        <f t="shared" si="1"/>
        <v>1</v>
      </c>
      <c r="AH29" s="107">
        <f t="shared" si="2"/>
        <v>3</v>
      </c>
    </row>
    <row r="30" spans="1:34" ht="44.25" customHeight="1">
      <c r="A30" s="166"/>
      <c r="B30" s="163" t="s">
        <v>49</v>
      </c>
      <c r="C30" s="98" t="s">
        <v>29</v>
      </c>
      <c r="D30" s="74">
        <v>1</v>
      </c>
      <c r="E30" s="74">
        <v>3</v>
      </c>
      <c r="F30" s="74">
        <v>2</v>
      </c>
      <c r="G30" s="74">
        <v>1</v>
      </c>
      <c r="H30" s="74">
        <v>1</v>
      </c>
      <c r="I30" s="74">
        <v>1</v>
      </c>
      <c r="J30" s="74">
        <v>0</v>
      </c>
      <c r="K30" s="74">
        <v>0</v>
      </c>
      <c r="L30" s="74">
        <v>2</v>
      </c>
      <c r="M30" s="74">
        <v>0</v>
      </c>
      <c r="N30" s="74">
        <v>1</v>
      </c>
      <c r="O30" s="74">
        <v>2</v>
      </c>
      <c r="P30" s="74">
        <v>1</v>
      </c>
      <c r="Q30" s="74">
        <v>0</v>
      </c>
      <c r="R30" s="74">
        <v>0</v>
      </c>
      <c r="S30" s="74">
        <v>0</v>
      </c>
      <c r="T30" s="74">
        <v>1</v>
      </c>
      <c r="U30" s="74">
        <v>0</v>
      </c>
      <c r="V30" s="74">
        <v>0</v>
      </c>
      <c r="W30" s="74">
        <v>0</v>
      </c>
      <c r="X30" s="74">
        <v>0</v>
      </c>
      <c r="Y30" s="74">
        <v>1</v>
      </c>
      <c r="Z30" s="74">
        <v>0</v>
      </c>
      <c r="AA30" s="74">
        <v>0</v>
      </c>
      <c r="AB30" s="74">
        <v>1</v>
      </c>
      <c r="AC30" s="74">
        <v>0</v>
      </c>
      <c r="AD30" s="74"/>
      <c r="AE30" s="74"/>
      <c r="AF30" s="107">
        <f t="shared" si="0"/>
        <v>10</v>
      </c>
      <c r="AG30" s="107">
        <f t="shared" si="1"/>
        <v>8</v>
      </c>
      <c r="AH30" s="107">
        <f t="shared" si="2"/>
        <v>18</v>
      </c>
    </row>
    <row r="31" spans="1:34" ht="44.25" customHeight="1">
      <c r="A31" s="167"/>
      <c r="B31" s="163"/>
      <c r="C31" s="98" t="s">
        <v>25</v>
      </c>
      <c r="D31" s="74"/>
      <c r="E31" s="74">
        <v>1</v>
      </c>
      <c r="F31" s="74"/>
      <c r="G31" s="74">
        <v>3</v>
      </c>
      <c r="H31" s="74"/>
      <c r="I31" s="74"/>
      <c r="J31" s="74">
        <v>1</v>
      </c>
      <c r="K31" s="74"/>
      <c r="L31" s="74"/>
      <c r="M31" s="74"/>
      <c r="N31" s="74"/>
      <c r="O31" s="74"/>
      <c r="P31" s="74">
        <v>1</v>
      </c>
      <c r="Q31" s="74">
        <v>1</v>
      </c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107">
        <f t="shared" si="0"/>
        <v>2</v>
      </c>
      <c r="AG31" s="107">
        <f t="shared" si="1"/>
        <v>5</v>
      </c>
      <c r="AH31" s="107">
        <f t="shared" si="2"/>
        <v>7</v>
      </c>
    </row>
    <row r="32" spans="1:34" ht="44.25" customHeight="1">
      <c r="A32" s="165" t="s">
        <v>145</v>
      </c>
      <c r="B32" s="163" t="s">
        <v>48</v>
      </c>
      <c r="C32" s="98" t="s">
        <v>29</v>
      </c>
      <c r="D32" s="74">
        <v>0</v>
      </c>
      <c r="E32" s="74">
        <v>0</v>
      </c>
      <c r="F32" s="74">
        <v>1</v>
      </c>
      <c r="G32" s="74">
        <v>1</v>
      </c>
      <c r="H32" s="74">
        <v>2</v>
      </c>
      <c r="I32" s="74">
        <v>1</v>
      </c>
      <c r="J32" s="74">
        <v>1</v>
      </c>
      <c r="K32" s="74">
        <v>1</v>
      </c>
      <c r="L32" s="74">
        <v>0</v>
      </c>
      <c r="M32" s="74">
        <v>1</v>
      </c>
      <c r="N32" s="74">
        <v>2</v>
      </c>
      <c r="O32" s="74">
        <v>1</v>
      </c>
      <c r="P32" s="74">
        <v>0</v>
      </c>
      <c r="Q32" s="74">
        <v>1</v>
      </c>
      <c r="R32" s="74">
        <v>0</v>
      </c>
      <c r="S32" s="74">
        <v>0</v>
      </c>
      <c r="T32" s="74">
        <v>0</v>
      </c>
      <c r="U32" s="74">
        <v>0</v>
      </c>
      <c r="V32" s="74">
        <v>1</v>
      </c>
      <c r="W32" s="74">
        <v>0</v>
      </c>
      <c r="X32" s="74">
        <v>4</v>
      </c>
      <c r="Y32" s="74">
        <v>0</v>
      </c>
      <c r="Z32" s="74">
        <v>0</v>
      </c>
      <c r="AA32" s="74">
        <v>0</v>
      </c>
      <c r="AB32" s="74">
        <v>1</v>
      </c>
      <c r="AC32" s="74">
        <v>0</v>
      </c>
      <c r="AD32" s="74"/>
      <c r="AE32" s="74"/>
      <c r="AF32" s="107">
        <f t="shared" si="0"/>
        <v>12</v>
      </c>
      <c r="AG32" s="107">
        <f t="shared" si="1"/>
        <v>6</v>
      </c>
      <c r="AH32" s="107">
        <f t="shared" si="2"/>
        <v>18</v>
      </c>
    </row>
    <row r="33" spans="1:34" ht="44.25" customHeight="1">
      <c r="A33" s="166"/>
      <c r="B33" s="163"/>
      <c r="C33" s="98" t="s">
        <v>25</v>
      </c>
      <c r="D33" s="74"/>
      <c r="E33" s="74"/>
      <c r="F33" s="74">
        <v>1</v>
      </c>
      <c r="G33" s="74"/>
      <c r="H33" s="74">
        <v>1</v>
      </c>
      <c r="I33" s="74">
        <v>1</v>
      </c>
      <c r="J33" s="74"/>
      <c r="K33" s="74"/>
      <c r="L33" s="74">
        <v>1</v>
      </c>
      <c r="M33" s="74"/>
      <c r="N33" s="74">
        <v>2</v>
      </c>
      <c r="O33" s="74">
        <v>1</v>
      </c>
      <c r="P33" s="74">
        <v>1</v>
      </c>
      <c r="Q33" s="74"/>
      <c r="R33" s="74">
        <v>1</v>
      </c>
      <c r="S33" s="74"/>
      <c r="T33" s="74"/>
      <c r="U33" s="74"/>
      <c r="V33" s="74">
        <v>1</v>
      </c>
      <c r="W33" s="74"/>
      <c r="X33" s="74"/>
      <c r="Y33" s="74"/>
      <c r="Z33" s="74"/>
      <c r="AA33" s="74"/>
      <c r="AB33" s="74"/>
      <c r="AC33" s="74">
        <v>1</v>
      </c>
      <c r="AD33" s="74"/>
      <c r="AE33" s="74"/>
      <c r="AF33" s="107">
        <f t="shared" si="0"/>
        <v>8</v>
      </c>
      <c r="AG33" s="107">
        <f t="shared" si="1"/>
        <v>3</v>
      </c>
      <c r="AH33" s="107">
        <f t="shared" si="2"/>
        <v>11</v>
      </c>
    </row>
    <row r="34" spans="1:34" ht="30.75" customHeight="1">
      <c r="A34" s="166"/>
      <c r="B34" s="163" t="s">
        <v>112</v>
      </c>
      <c r="C34" s="98" t="s">
        <v>29</v>
      </c>
      <c r="D34" s="74">
        <v>0</v>
      </c>
      <c r="E34" s="74">
        <v>1</v>
      </c>
      <c r="F34" s="74">
        <v>0</v>
      </c>
      <c r="G34" s="74">
        <v>2</v>
      </c>
      <c r="H34" s="74">
        <v>1</v>
      </c>
      <c r="I34" s="74">
        <v>1</v>
      </c>
      <c r="J34" s="74">
        <v>1</v>
      </c>
      <c r="K34" s="74">
        <v>0</v>
      </c>
      <c r="L34" s="74">
        <v>0</v>
      </c>
      <c r="M34" s="74">
        <v>1</v>
      </c>
      <c r="N34" s="74">
        <v>0</v>
      </c>
      <c r="O34" s="74">
        <v>4</v>
      </c>
      <c r="P34" s="74">
        <v>0</v>
      </c>
      <c r="Q34" s="74">
        <v>1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1</v>
      </c>
      <c r="AC34" s="74">
        <v>0</v>
      </c>
      <c r="AD34" s="74"/>
      <c r="AE34" s="74"/>
      <c r="AF34" s="107">
        <f t="shared" si="0"/>
        <v>3</v>
      </c>
      <c r="AG34" s="107">
        <f t="shared" si="1"/>
        <v>10</v>
      </c>
      <c r="AH34" s="107">
        <f t="shared" si="2"/>
        <v>13</v>
      </c>
    </row>
    <row r="35" spans="1:34" ht="32.25" customHeight="1">
      <c r="A35" s="166"/>
      <c r="B35" s="163"/>
      <c r="C35" s="98" t="s">
        <v>25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>
        <v>1</v>
      </c>
      <c r="O35" s="74"/>
      <c r="P35" s="74"/>
      <c r="Q35" s="74"/>
      <c r="R35" s="74"/>
      <c r="S35" s="74"/>
      <c r="T35" s="74"/>
      <c r="U35" s="74"/>
      <c r="V35" s="74"/>
      <c r="W35" s="74"/>
      <c r="X35" s="74">
        <v>1</v>
      </c>
      <c r="Y35" s="74"/>
      <c r="Z35" s="74"/>
      <c r="AA35" s="74"/>
      <c r="AB35" s="74"/>
      <c r="AC35" s="74"/>
      <c r="AD35" s="74"/>
      <c r="AE35" s="74"/>
      <c r="AF35" s="107">
        <f t="shared" si="0"/>
        <v>2</v>
      </c>
      <c r="AG35" s="107">
        <f t="shared" si="1"/>
        <v>0</v>
      </c>
      <c r="AH35" s="107">
        <f t="shared" si="2"/>
        <v>2</v>
      </c>
    </row>
    <row r="36" spans="1:34" ht="27.75">
      <c r="A36" s="166"/>
      <c r="B36" s="163" t="s">
        <v>52</v>
      </c>
      <c r="C36" s="98" t="s">
        <v>29</v>
      </c>
      <c r="D36" s="74"/>
      <c r="E36" s="74"/>
      <c r="F36" s="74"/>
      <c r="G36" s="74"/>
      <c r="H36" s="74"/>
      <c r="I36" s="74"/>
      <c r="J36" s="74"/>
      <c r="K36" s="74"/>
      <c r="L36" s="74">
        <v>1</v>
      </c>
      <c r="M36" s="74"/>
      <c r="N36" s="74"/>
      <c r="O36" s="74">
        <v>2</v>
      </c>
      <c r="P36" s="74">
        <v>1</v>
      </c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107">
        <f aca="true" t="shared" si="3" ref="AF36:AF70">D36+F36+H36+J36+L36+N36+P36+R36+T36+V36+X36+Z36+AB36+AD36</f>
        <v>2</v>
      </c>
      <c r="AG36" s="107">
        <f aca="true" t="shared" si="4" ref="AG36:AG70">E36+G36+I36+K36+M36+O36+Q36+S36+U36+W36+Y36+AA36+AC36+AE36</f>
        <v>2</v>
      </c>
      <c r="AH36" s="107">
        <f aca="true" t="shared" si="5" ref="AH36:AH67">SUM(AF36:AG36)</f>
        <v>4</v>
      </c>
    </row>
    <row r="37" spans="1:34" ht="27.75">
      <c r="A37" s="166"/>
      <c r="B37" s="163"/>
      <c r="C37" s="98" t="s">
        <v>25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107">
        <f t="shared" si="3"/>
        <v>0</v>
      </c>
      <c r="AG37" s="107">
        <f t="shared" si="4"/>
        <v>0</v>
      </c>
      <c r="AH37" s="107">
        <f t="shared" si="5"/>
        <v>0</v>
      </c>
    </row>
    <row r="38" spans="1:34" ht="27.75">
      <c r="A38" s="166"/>
      <c r="B38" s="149" t="s">
        <v>73</v>
      </c>
      <c r="C38" s="99" t="s">
        <v>29</v>
      </c>
      <c r="D38" s="107">
        <f aca="true" t="shared" si="6" ref="D38:AE38">D36+D34+D32+D30+D28+D26+D24+D22</f>
        <v>1</v>
      </c>
      <c r="E38" s="107">
        <f t="shared" si="6"/>
        <v>7</v>
      </c>
      <c r="F38" s="107">
        <f t="shared" si="6"/>
        <v>5</v>
      </c>
      <c r="G38" s="107">
        <f t="shared" si="6"/>
        <v>4</v>
      </c>
      <c r="H38" s="107">
        <f t="shared" si="6"/>
        <v>7</v>
      </c>
      <c r="I38" s="107">
        <f t="shared" si="6"/>
        <v>4</v>
      </c>
      <c r="J38" s="107">
        <f t="shared" si="6"/>
        <v>2</v>
      </c>
      <c r="K38" s="107">
        <f t="shared" si="6"/>
        <v>1</v>
      </c>
      <c r="L38" s="107">
        <f t="shared" si="6"/>
        <v>4</v>
      </c>
      <c r="M38" s="107">
        <f t="shared" si="6"/>
        <v>3</v>
      </c>
      <c r="N38" s="107">
        <f t="shared" si="6"/>
        <v>4</v>
      </c>
      <c r="O38" s="107">
        <f t="shared" si="6"/>
        <v>9</v>
      </c>
      <c r="P38" s="107">
        <f t="shared" si="6"/>
        <v>2</v>
      </c>
      <c r="Q38" s="107">
        <f t="shared" si="6"/>
        <v>2</v>
      </c>
      <c r="R38" s="107">
        <f t="shared" si="6"/>
        <v>2</v>
      </c>
      <c r="S38" s="107">
        <f t="shared" si="6"/>
        <v>1</v>
      </c>
      <c r="T38" s="107">
        <f t="shared" si="6"/>
        <v>2</v>
      </c>
      <c r="U38" s="107">
        <f t="shared" si="6"/>
        <v>0</v>
      </c>
      <c r="V38" s="107">
        <f t="shared" si="6"/>
        <v>3</v>
      </c>
      <c r="W38" s="107">
        <f t="shared" si="6"/>
        <v>0</v>
      </c>
      <c r="X38" s="107">
        <f t="shared" si="6"/>
        <v>4</v>
      </c>
      <c r="Y38" s="107">
        <f t="shared" si="6"/>
        <v>1</v>
      </c>
      <c r="Z38" s="107">
        <f t="shared" si="6"/>
        <v>0</v>
      </c>
      <c r="AA38" s="107">
        <f t="shared" si="6"/>
        <v>1</v>
      </c>
      <c r="AB38" s="107">
        <f t="shared" si="6"/>
        <v>4</v>
      </c>
      <c r="AC38" s="107">
        <f t="shared" si="6"/>
        <v>0</v>
      </c>
      <c r="AD38" s="107">
        <f t="shared" si="6"/>
        <v>1</v>
      </c>
      <c r="AE38" s="107">
        <f t="shared" si="6"/>
        <v>2</v>
      </c>
      <c r="AF38" s="107">
        <f t="shared" si="3"/>
        <v>41</v>
      </c>
      <c r="AG38" s="107">
        <f t="shared" si="4"/>
        <v>35</v>
      </c>
      <c r="AH38" s="107">
        <f t="shared" si="5"/>
        <v>76</v>
      </c>
    </row>
    <row r="39" spans="1:34" ht="27.75">
      <c r="A39" s="167"/>
      <c r="B39" s="149"/>
      <c r="C39" s="99" t="s">
        <v>25</v>
      </c>
      <c r="D39" s="107">
        <f aca="true" t="shared" si="7" ref="D39:AE39">D37+D35+D33+D31+D29+D27+D25+D23</f>
        <v>5</v>
      </c>
      <c r="E39" s="107">
        <f t="shared" si="7"/>
        <v>3</v>
      </c>
      <c r="F39" s="107">
        <f t="shared" si="7"/>
        <v>2</v>
      </c>
      <c r="G39" s="107">
        <f t="shared" si="7"/>
        <v>4</v>
      </c>
      <c r="H39" s="107">
        <f t="shared" si="7"/>
        <v>1</v>
      </c>
      <c r="I39" s="107">
        <f t="shared" si="7"/>
        <v>1</v>
      </c>
      <c r="J39" s="107">
        <f t="shared" si="7"/>
        <v>2</v>
      </c>
      <c r="K39" s="107">
        <f t="shared" si="7"/>
        <v>1</v>
      </c>
      <c r="L39" s="107">
        <f t="shared" si="7"/>
        <v>2</v>
      </c>
      <c r="M39" s="107">
        <f t="shared" si="7"/>
        <v>0</v>
      </c>
      <c r="N39" s="107">
        <f t="shared" si="7"/>
        <v>3</v>
      </c>
      <c r="O39" s="107">
        <f t="shared" si="7"/>
        <v>1</v>
      </c>
      <c r="P39" s="107">
        <f t="shared" si="7"/>
        <v>2</v>
      </c>
      <c r="Q39" s="107">
        <f t="shared" si="7"/>
        <v>1</v>
      </c>
      <c r="R39" s="107">
        <f t="shared" si="7"/>
        <v>2</v>
      </c>
      <c r="S39" s="107">
        <f t="shared" si="7"/>
        <v>1</v>
      </c>
      <c r="T39" s="107">
        <f t="shared" si="7"/>
        <v>0</v>
      </c>
      <c r="U39" s="107">
        <f t="shared" si="7"/>
        <v>1</v>
      </c>
      <c r="V39" s="107">
        <f t="shared" si="7"/>
        <v>4</v>
      </c>
      <c r="W39" s="107">
        <f t="shared" si="7"/>
        <v>0</v>
      </c>
      <c r="X39" s="107">
        <f t="shared" si="7"/>
        <v>1</v>
      </c>
      <c r="Y39" s="107">
        <f t="shared" si="7"/>
        <v>0</v>
      </c>
      <c r="Z39" s="107">
        <f t="shared" si="7"/>
        <v>0</v>
      </c>
      <c r="AA39" s="107">
        <f t="shared" si="7"/>
        <v>0</v>
      </c>
      <c r="AB39" s="107">
        <f t="shared" si="7"/>
        <v>1</v>
      </c>
      <c r="AC39" s="107">
        <f t="shared" si="7"/>
        <v>1</v>
      </c>
      <c r="AD39" s="107">
        <f t="shared" si="7"/>
        <v>0</v>
      </c>
      <c r="AE39" s="107">
        <f t="shared" si="7"/>
        <v>0</v>
      </c>
      <c r="AF39" s="107">
        <f t="shared" si="3"/>
        <v>25</v>
      </c>
      <c r="AG39" s="107">
        <f t="shared" si="4"/>
        <v>14</v>
      </c>
      <c r="AH39" s="107">
        <f t="shared" si="5"/>
        <v>39</v>
      </c>
    </row>
    <row r="40" spans="1:34" ht="27.75">
      <c r="A40" s="163" t="s">
        <v>105</v>
      </c>
      <c r="B40" s="163"/>
      <c r="C40" s="100" t="s">
        <v>29</v>
      </c>
      <c r="D40" s="74">
        <v>12</v>
      </c>
      <c r="E40" s="74">
        <v>19</v>
      </c>
      <c r="F40" s="74">
        <v>9</v>
      </c>
      <c r="G40" s="74">
        <v>2</v>
      </c>
      <c r="H40" s="74">
        <v>0</v>
      </c>
      <c r="I40" s="74">
        <v>1</v>
      </c>
      <c r="J40" s="74">
        <v>3</v>
      </c>
      <c r="K40" s="74">
        <v>2</v>
      </c>
      <c r="L40" s="74">
        <v>3</v>
      </c>
      <c r="M40" s="74">
        <v>1</v>
      </c>
      <c r="N40" s="74">
        <v>1</v>
      </c>
      <c r="O40" s="74">
        <v>3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1</v>
      </c>
      <c r="V40" s="74">
        <v>1</v>
      </c>
      <c r="W40" s="74">
        <v>0</v>
      </c>
      <c r="X40" s="74">
        <v>0</v>
      </c>
      <c r="Y40" s="74">
        <v>0</v>
      </c>
      <c r="Z40" s="74">
        <v>1</v>
      </c>
      <c r="AA40" s="74">
        <v>1</v>
      </c>
      <c r="AB40" s="74">
        <v>2</v>
      </c>
      <c r="AC40" s="74">
        <v>0</v>
      </c>
      <c r="AD40" s="74">
        <v>2</v>
      </c>
      <c r="AE40" s="74">
        <v>0</v>
      </c>
      <c r="AF40" s="107">
        <f t="shared" si="3"/>
        <v>34</v>
      </c>
      <c r="AG40" s="107">
        <f t="shared" si="4"/>
        <v>30</v>
      </c>
      <c r="AH40" s="107">
        <f t="shared" si="5"/>
        <v>64</v>
      </c>
    </row>
    <row r="41" spans="1:34" ht="27.75">
      <c r="A41" s="163"/>
      <c r="B41" s="163"/>
      <c r="C41" s="100" t="s">
        <v>25</v>
      </c>
      <c r="D41" s="74"/>
      <c r="E41" s="74">
        <v>1</v>
      </c>
      <c r="F41" s="74"/>
      <c r="G41" s="74"/>
      <c r="H41" s="74"/>
      <c r="I41" s="74"/>
      <c r="J41" s="74"/>
      <c r="K41" s="74">
        <v>1</v>
      </c>
      <c r="L41" s="74"/>
      <c r="M41" s="74"/>
      <c r="N41" s="74">
        <v>1</v>
      </c>
      <c r="O41" s="74">
        <v>1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107">
        <f t="shared" si="3"/>
        <v>1</v>
      </c>
      <c r="AG41" s="107">
        <f t="shared" si="4"/>
        <v>3</v>
      </c>
      <c r="AH41" s="107">
        <f t="shared" si="5"/>
        <v>4</v>
      </c>
    </row>
    <row r="42" spans="1:34" ht="44.25" customHeight="1">
      <c r="A42" s="163" t="s">
        <v>64</v>
      </c>
      <c r="B42" s="163"/>
      <c r="C42" s="98" t="s">
        <v>29</v>
      </c>
      <c r="D42" s="74">
        <v>7</v>
      </c>
      <c r="E42" s="74">
        <v>6</v>
      </c>
      <c r="F42" s="74">
        <v>3</v>
      </c>
      <c r="G42" s="74">
        <v>2</v>
      </c>
      <c r="H42" s="74">
        <v>2</v>
      </c>
      <c r="I42" s="74">
        <v>0</v>
      </c>
      <c r="J42" s="74">
        <v>7</v>
      </c>
      <c r="K42" s="74">
        <v>2</v>
      </c>
      <c r="L42" s="74">
        <v>1</v>
      </c>
      <c r="M42" s="74">
        <v>1</v>
      </c>
      <c r="N42" s="74">
        <v>3</v>
      </c>
      <c r="O42" s="74">
        <v>1</v>
      </c>
      <c r="P42" s="74">
        <v>0</v>
      </c>
      <c r="Q42" s="74">
        <v>0</v>
      </c>
      <c r="R42" s="74">
        <v>1</v>
      </c>
      <c r="S42" s="74">
        <v>0</v>
      </c>
      <c r="T42" s="74">
        <v>0</v>
      </c>
      <c r="U42" s="74">
        <v>0</v>
      </c>
      <c r="V42" s="74">
        <v>1</v>
      </c>
      <c r="W42" s="74">
        <v>0</v>
      </c>
      <c r="X42" s="74">
        <v>0</v>
      </c>
      <c r="Y42" s="74">
        <v>0</v>
      </c>
      <c r="Z42" s="74">
        <v>1</v>
      </c>
      <c r="AA42" s="74">
        <v>0</v>
      </c>
      <c r="AB42" s="74">
        <v>2</v>
      </c>
      <c r="AC42" s="74">
        <v>0</v>
      </c>
      <c r="AD42" s="74"/>
      <c r="AE42" s="74"/>
      <c r="AF42" s="107">
        <f t="shared" si="3"/>
        <v>28</v>
      </c>
      <c r="AG42" s="107">
        <f t="shared" si="4"/>
        <v>12</v>
      </c>
      <c r="AH42" s="107">
        <f t="shared" si="5"/>
        <v>40</v>
      </c>
    </row>
    <row r="43" spans="1:34" ht="44.25" customHeight="1">
      <c r="A43" s="163"/>
      <c r="B43" s="163"/>
      <c r="C43" s="98" t="s">
        <v>25</v>
      </c>
      <c r="D43" s="74">
        <v>3</v>
      </c>
      <c r="E43" s="74">
        <v>2</v>
      </c>
      <c r="F43" s="74"/>
      <c r="G43" s="74"/>
      <c r="H43" s="74">
        <v>1</v>
      </c>
      <c r="I43" s="74">
        <v>1</v>
      </c>
      <c r="J43" s="74">
        <v>1</v>
      </c>
      <c r="K43" s="74"/>
      <c r="L43" s="74">
        <v>2</v>
      </c>
      <c r="M43" s="74"/>
      <c r="N43" s="74"/>
      <c r="O43" s="74"/>
      <c r="P43" s="74">
        <v>3</v>
      </c>
      <c r="Q43" s="74"/>
      <c r="R43" s="74"/>
      <c r="S43" s="74"/>
      <c r="T43" s="74"/>
      <c r="U43" s="74"/>
      <c r="V43" s="74"/>
      <c r="W43" s="74"/>
      <c r="X43" s="74">
        <v>1</v>
      </c>
      <c r="Y43" s="74"/>
      <c r="Z43" s="74"/>
      <c r="AA43" s="74"/>
      <c r="AB43" s="74"/>
      <c r="AC43" s="74"/>
      <c r="AD43" s="74">
        <v>1</v>
      </c>
      <c r="AE43" s="74"/>
      <c r="AF43" s="107">
        <f t="shared" si="3"/>
        <v>12</v>
      </c>
      <c r="AG43" s="107">
        <f t="shared" si="4"/>
        <v>3</v>
      </c>
      <c r="AH43" s="107">
        <f t="shared" si="5"/>
        <v>15</v>
      </c>
    </row>
    <row r="44" spans="1:34" ht="44.25" customHeight="1">
      <c r="A44" s="163" t="s">
        <v>88</v>
      </c>
      <c r="B44" s="163"/>
      <c r="C44" s="98" t="s">
        <v>29</v>
      </c>
      <c r="D44" s="74">
        <v>5</v>
      </c>
      <c r="E44" s="74">
        <v>15</v>
      </c>
      <c r="F44" s="74">
        <v>3</v>
      </c>
      <c r="G44" s="74">
        <v>5</v>
      </c>
      <c r="H44" s="74">
        <v>1</v>
      </c>
      <c r="I44" s="74">
        <v>0</v>
      </c>
      <c r="J44" s="74">
        <v>2</v>
      </c>
      <c r="K44" s="74">
        <v>7</v>
      </c>
      <c r="L44" s="74">
        <v>2</v>
      </c>
      <c r="M44" s="74">
        <v>6</v>
      </c>
      <c r="N44" s="74">
        <v>2</v>
      </c>
      <c r="O44" s="74">
        <v>7</v>
      </c>
      <c r="P44" s="74">
        <v>0</v>
      </c>
      <c r="Q44" s="74">
        <v>1</v>
      </c>
      <c r="R44" s="74">
        <v>0</v>
      </c>
      <c r="S44" s="74">
        <v>0</v>
      </c>
      <c r="T44" s="74">
        <v>2</v>
      </c>
      <c r="U44" s="74">
        <v>1</v>
      </c>
      <c r="V44" s="74">
        <v>2</v>
      </c>
      <c r="W44" s="74">
        <v>0</v>
      </c>
      <c r="X44" s="74">
        <v>0</v>
      </c>
      <c r="Y44" s="74">
        <v>1</v>
      </c>
      <c r="Z44" s="74">
        <v>0</v>
      </c>
      <c r="AA44" s="74">
        <v>1</v>
      </c>
      <c r="AB44" s="74">
        <v>2</v>
      </c>
      <c r="AC44" s="74">
        <v>0</v>
      </c>
      <c r="AD44" s="74">
        <v>1</v>
      </c>
      <c r="AE44" s="74"/>
      <c r="AF44" s="107">
        <f t="shared" si="3"/>
        <v>22</v>
      </c>
      <c r="AG44" s="107">
        <f t="shared" si="4"/>
        <v>44</v>
      </c>
      <c r="AH44" s="107">
        <f t="shared" si="5"/>
        <v>66</v>
      </c>
    </row>
    <row r="45" spans="1:34" ht="44.25" customHeight="1">
      <c r="A45" s="163"/>
      <c r="B45" s="163"/>
      <c r="C45" s="98" t="s">
        <v>25</v>
      </c>
      <c r="D45" s="74">
        <v>1</v>
      </c>
      <c r="E45" s="74">
        <v>4</v>
      </c>
      <c r="F45" s="74">
        <v>1</v>
      </c>
      <c r="G45" s="74">
        <v>1</v>
      </c>
      <c r="H45" s="74"/>
      <c r="I45" s="74">
        <v>1</v>
      </c>
      <c r="J45" s="74">
        <v>1</v>
      </c>
      <c r="K45" s="74"/>
      <c r="L45" s="74"/>
      <c r="M45" s="74"/>
      <c r="N45" s="74"/>
      <c r="O45" s="74">
        <v>1</v>
      </c>
      <c r="P45" s="74"/>
      <c r="Q45" s="74">
        <v>1</v>
      </c>
      <c r="R45" s="74">
        <v>2</v>
      </c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107">
        <f t="shared" si="3"/>
        <v>5</v>
      </c>
      <c r="AG45" s="107">
        <f t="shared" si="4"/>
        <v>8</v>
      </c>
      <c r="AH45" s="107">
        <f t="shared" si="5"/>
        <v>13</v>
      </c>
    </row>
    <row r="46" spans="1:34" ht="44.25" customHeight="1">
      <c r="A46" s="163" t="s">
        <v>107</v>
      </c>
      <c r="B46" s="163"/>
      <c r="C46" s="98" t="s">
        <v>29</v>
      </c>
      <c r="D46" s="74">
        <v>1</v>
      </c>
      <c r="E46" s="74">
        <v>2</v>
      </c>
      <c r="F46" s="74">
        <v>2</v>
      </c>
      <c r="G46" s="74">
        <v>2</v>
      </c>
      <c r="H46" s="74">
        <v>7</v>
      </c>
      <c r="I46" s="74">
        <v>1</v>
      </c>
      <c r="J46" s="74">
        <v>1</v>
      </c>
      <c r="K46" s="74">
        <v>0</v>
      </c>
      <c r="L46" s="74">
        <v>4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74">
        <v>2</v>
      </c>
      <c r="S46" s="74">
        <v>0</v>
      </c>
      <c r="T46" s="74">
        <v>0</v>
      </c>
      <c r="U46" s="74">
        <v>0</v>
      </c>
      <c r="V46" s="74">
        <v>2</v>
      </c>
      <c r="W46" s="74">
        <v>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v>1</v>
      </c>
      <c r="AE46" s="74"/>
      <c r="AF46" s="107">
        <f t="shared" si="3"/>
        <v>20</v>
      </c>
      <c r="AG46" s="107">
        <f t="shared" si="4"/>
        <v>5</v>
      </c>
      <c r="AH46" s="107">
        <f t="shared" si="5"/>
        <v>25</v>
      </c>
    </row>
    <row r="47" spans="1:34" ht="45.75" customHeight="1">
      <c r="A47" s="163"/>
      <c r="B47" s="163"/>
      <c r="C47" s="98" t="s">
        <v>25</v>
      </c>
      <c r="D47" s="74"/>
      <c r="E47" s="74">
        <v>2</v>
      </c>
      <c r="F47" s="74"/>
      <c r="G47" s="74"/>
      <c r="H47" s="74">
        <v>1</v>
      </c>
      <c r="I47" s="74"/>
      <c r="J47" s="74"/>
      <c r="K47" s="74"/>
      <c r="L47" s="74">
        <v>2</v>
      </c>
      <c r="M47" s="74"/>
      <c r="N47" s="74"/>
      <c r="O47" s="74"/>
      <c r="P47" s="74"/>
      <c r="Q47" s="74"/>
      <c r="R47" s="74">
        <v>1</v>
      </c>
      <c r="S47" s="74"/>
      <c r="T47" s="74"/>
      <c r="U47" s="74"/>
      <c r="V47" s="74">
        <v>1</v>
      </c>
      <c r="W47" s="74"/>
      <c r="X47" s="74"/>
      <c r="Y47" s="74"/>
      <c r="Z47" s="74"/>
      <c r="AA47" s="74"/>
      <c r="AB47" s="74"/>
      <c r="AC47" s="74"/>
      <c r="AD47" s="74"/>
      <c r="AE47" s="74"/>
      <c r="AF47" s="107">
        <f t="shared" si="3"/>
        <v>5</v>
      </c>
      <c r="AG47" s="107">
        <f t="shared" si="4"/>
        <v>2</v>
      </c>
      <c r="AH47" s="107">
        <f t="shared" si="5"/>
        <v>7</v>
      </c>
    </row>
    <row r="48" spans="1:34" ht="44.25" customHeight="1">
      <c r="A48" s="163" t="s">
        <v>75</v>
      </c>
      <c r="B48" s="163"/>
      <c r="C48" s="98" t="s">
        <v>29</v>
      </c>
      <c r="D48" s="74">
        <v>1</v>
      </c>
      <c r="E48" s="74">
        <v>1</v>
      </c>
      <c r="F48" s="74">
        <v>4</v>
      </c>
      <c r="G48" s="74">
        <v>0</v>
      </c>
      <c r="H48" s="74">
        <v>1</v>
      </c>
      <c r="I48" s="74">
        <v>0</v>
      </c>
      <c r="J48" s="74">
        <v>1</v>
      </c>
      <c r="K48" s="74">
        <v>0</v>
      </c>
      <c r="L48" s="74">
        <v>1</v>
      </c>
      <c r="M48" s="74">
        <v>0</v>
      </c>
      <c r="N48" s="74">
        <v>3</v>
      </c>
      <c r="O48" s="74">
        <v>0</v>
      </c>
      <c r="P48" s="74">
        <v>0</v>
      </c>
      <c r="Q48" s="74">
        <v>1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1</v>
      </c>
      <c r="AA48" s="74">
        <v>0</v>
      </c>
      <c r="AB48" s="74">
        <v>0</v>
      </c>
      <c r="AC48" s="74">
        <v>0</v>
      </c>
      <c r="AD48" s="74">
        <v>1</v>
      </c>
      <c r="AE48" s="74"/>
      <c r="AF48" s="107">
        <f t="shared" si="3"/>
        <v>13</v>
      </c>
      <c r="AG48" s="107">
        <f t="shared" si="4"/>
        <v>2</v>
      </c>
      <c r="AH48" s="107">
        <f t="shared" si="5"/>
        <v>15</v>
      </c>
    </row>
    <row r="49" spans="1:34" ht="44.25" customHeight="1">
      <c r="A49" s="163"/>
      <c r="B49" s="163"/>
      <c r="C49" s="98" t="s">
        <v>25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107">
        <f t="shared" si="3"/>
        <v>0</v>
      </c>
      <c r="AG49" s="107">
        <f t="shared" si="4"/>
        <v>0</v>
      </c>
      <c r="AH49" s="107">
        <f t="shared" si="5"/>
        <v>0</v>
      </c>
    </row>
    <row r="50" spans="1:34" ht="44.25" customHeight="1">
      <c r="A50" s="163" t="s">
        <v>76</v>
      </c>
      <c r="B50" s="163"/>
      <c r="C50" s="98" t="s">
        <v>29</v>
      </c>
      <c r="D50" s="74">
        <v>0</v>
      </c>
      <c r="E50" s="74">
        <v>2</v>
      </c>
      <c r="F50" s="74">
        <v>0</v>
      </c>
      <c r="G50" s="74">
        <v>0</v>
      </c>
      <c r="H50" s="74">
        <v>2</v>
      </c>
      <c r="I50" s="74">
        <v>0</v>
      </c>
      <c r="J50" s="74">
        <v>0</v>
      </c>
      <c r="K50" s="74">
        <v>1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1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/>
      <c r="AE50" s="74"/>
      <c r="AF50" s="107">
        <f t="shared" si="3"/>
        <v>3</v>
      </c>
      <c r="AG50" s="107">
        <f t="shared" si="4"/>
        <v>3</v>
      </c>
      <c r="AH50" s="107">
        <f t="shared" si="5"/>
        <v>6</v>
      </c>
    </row>
    <row r="51" spans="1:34" ht="44.25" customHeight="1">
      <c r="A51" s="163"/>
      <c r="B51" s="163"/>
      <c r="C51" s="98" t="s">
        <v>25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107">
        <f t="shared" si="3"/>
        <v>0</v>
      </c>
      <c r="AG51" s="107">
        <f t="shared" si="4"/>
        <v>0</v>
      </c>
      <c r="AH51" s="107">
        <f t="shared" si="5"/>
        <v>0</v>
      </c>
    </row>
    <row r="52" spans="1:34" ht="44.25" customHeight="1">
      <c r="A52" s="149" t="s">
        <v>26</v>
      </c>
      <c r="B52" s="149"/>
      <c r="C52" s="99" t="s">
        <v>29</v>
      </c>
      <c r="D52" s="42">
        <f aca="true" t="shared" si="8" ref="D52:AE52">D50+D48+D46+D44+D42+D40+D38+D20+D18+D16+D14+D12+D10+D8+D6+D4</f>
        <v>91</v>
      </c>
      <c r="E52" s="42">
        <f t="shared" si="8"/>
        <v>125</v>
      </c>
      <c r="F52" s="42">
        <f t="shared" si="8"/>
        <v>84</v>
      </c>
      <c r="G52" s="42">
        <f t="shared" si="8"/>
        <v>47</v>
      </c>
      <c r="H52" s="42">
        <f t="shared" si="8"/>
        <v>28</v>
      </c>
      <c r="I52" s="42">
        <f t="shared" si="8"/>
        <v>12</v>
      </c>
      <c r="J52" s="42">
        <f t="shared" si="8"/>
        <v>39</v>
      </c>
      <c r="K52" s="42">
        <f t="shared" si="8"/>
        <v>29</v>
      </c>
      <c r="L52" s="42">
        <f t="shared" si="8"/>
        <v>45</v>
      </c>
      <c r="M52" s="42">
        <f t="shared" si="8"/>
        <v>27</v>
      </c>
      <c r="N52" s="42">
        <f t="shared" si="8"/>
        <v>36</v>
      </c>
      <c r="O52" s="42">
        <f t="shared" si="8"/>
        <v>36</v>
      </c>
      <c r="P52" s="42">
        <f t="shared" si="8"/>
        <v>27</v>
      </c>
      <c r="Q52" s="42">
        <f t="shared" si="8"/>
        <v>14</v>
      </c>
      <c r="R52" s="42">
        <f t="shared" si="8"/>
        <v>16</v>
      </c>
      <c r="S52" s="42">
        <f t="shared" si="8"/>
        <v>4</v>
      </c>
      <c r="T52" s="42">
        <f t="shared" si="8"/>
        <v>13</v>
      </c>
      <c r="U52" s="42">
        <f t="shared" si="8"/>
        <v>3</v>
      </c>
      <c r="V52" s="42">
        <f t="shared" si="8"/>
        <v>27</v>
      </c>
      <c r="W52" s="42">
        <f t="shared" si="8"/>
        <v>7</v>
      </c>
      <c r="X52" s="42">
        <f t="shared" si="8"/>
        <v>7</v>
      </c>
      <c r="Y52" s="42">
        <f t="shared" si="8"/>
        <v>3</v>
      </c>
      <c r="Z52" s="42">
        <f t="shared" si="8"/>
        <v>20</v>
      </c>
      <c r="AA52" s="42">
        <f t="shared" si="8"/>
        <v>14</v>
      </c>
      <c r="AB52" s="42">
        <f t="shared" si="8"/>
        <v>40</v>
      </c>
      <c r="AC52" s="42">
        <f t="shared" si="8"/>
        <v>4</v>
      </c>
      <c r="AD52" s="42">
        <f t="shared" si="8"/>
        <v>16</v>
      </c>
      <c r="AE52" s="42">
        <f t="shared" si="8"/>
        <v>10</v>
      </c>
      <c r="AF52" s="107">
        <f t="shared" si="3"/>
        <v>489</v>
      </c>
      <c r="AG52" s="107">
        <f t="shared" si="4"/>
        <v>335</v>
      </c>
      <c r="AH52" s="107">
        <f t="shared" si="5"/>
        <v>824</v>
      </c>
    </row>
    <row r="53" spans="1:34" ht="44.25" customHeight="1">
      <c r="A53" s="149"/>
      <c r="B53" s="149"/>
      <c r="C53" s="99" t="s">
        <v>25</v>
      </c>
      <c r="D53" s="42">
        <f aca="true" t="shared" si="9" ref="D53:AE53">D51+D49+D47+D45+D43+D41+D39+D21+D19+D17+D15+D13+D11+D9+D7+D5</f>
        <v>17</v>
      </c>
      <c r="E53" s="42">
        <f t="shared" si="9"/>
        <v>19</v>
      </c>
      <c r="F53" s="42">
        <f t="shared" si="9"/>
        <v>9</v>
      </c>
      <c r="G53" s="42">
        <f t="shared" si="9"/>
        <v>9</v>
      </c>
      <c r="H53" s="42">
        <f t="shared" si="9"/>
        <v>5</v>
      </c>
      <c r="I53" s="42">
        <f t="shared" si="9"/>
        <v>4</v>
      </c>
      <c r="J53" s="42">
        <f t="shared" si="9"/>
        <v>9</v>
      </c>
      <c r="K53" s="42">
        <f t="shared" si="9"/>
        <v>2</v>
      </c>
      <c r="L53" s="42">
        <f t="shared" si="9"/>
        <v>10</v>
      </c>
      <c r="M53" s="42">
        <f t="shared" si="9"/>
        <v>0</v>
      </c>
      <c r="N53" s="42">
        <f t="shared" si="9"/>
        <v>6</v>
      </c>
      <c r="O53" s="42">
        <f t="shared" si="9"/>
        <v>5</v>
      </c>
      <c r="P53" s="42">
        <f t="shared" si="9"/>
        <v>6</v>
      </c>
      <c r="Q53" s="42">
        <f t="shared" si="9"/>
        <v>2</v>
      </c>
      <c r="R53" s="42">
        <f t="shared" si="9"/>
        <v>7</v>
      </c>
      <c r="S53" s="42">
        <f t="shared" si="9"/>
        <v>2</v>
      </c>
      <c r="T53" s="42">
        <f t="shared" si="9"/>
        <v>1</v>
      </c>
      <c r="U53" s="42">
        <f t="shared" si="9"/>
        <v>1</v>
      </c>
      <c r="V53" s="42">
        <f t="shared" si="9"/>
        <v>6</v>
      </c>
      <c r="W53" s="42">
        <f t="shared" si="9"/>
        <v>1</v>
      </c>
      <c r="X53" s="42">
        <f t="shared" si="9"/>
        <v>2</v>
      </c>
      <c r="Y53" s="42">
        <f t="shared" si="9"/>
        <v>0</v>
      </c>
      <c r="Z53" s="42">
        <f t="shared" si="9"/>
        <v>0</v>
      </c>
      <c r="AA53" s="42">
        <f t="shared" si="9"/>
        <v>1</v>
      </c>
      <c r="AB53" s="42">
        <f t="shared" si="9"/>
        <v>5</v>
      </c>
      <c r="AC53" s="42">
        <f t="shared" si="9"/>
        <v>1</v>
      </c>
      <c r="AD53" s="42">
        <f t="shared" si="9"/>
        <v>2</v>
      </c>
      <c r="AE53" s="42">
        <f t="shared" si="9"/>
        <v>0</v>
      </c>
      <c r="AF53" s="107">
        <f t="shared" si="3"/>
        <v>85</v>
      </c>
      <c r="AG53" s="107">
        <f t="shared" si="4"/>
        <v>47</v>
      </c>
      <c r="AH53" s="42">
        <f t="shared" si="5"/>
        <v>132</v>
      </c>
    </row>
    <row r="54" spans="1:34" ht="46.5" customHeight="1">
      <c r="A54" s="163" t="s">
        <v>89</v>
      </c>
      <c r="B54" s="163"/>
      <c r="C54" s="98" t="s">
        <v>122</v>
      </c>
      <c r="D54" s="81">
        <v>55</v>
      </c>
      <c r="E54" s="81">
        <v>151</v>
      </c>
      <c r="F54" s="81">
        <v>36</v>
      </c>
      <c r="G54" s="81">
        <v>58</v>
      </c>
      <c r="H54" s="81">
        <v>11</v>
      </c>
      <c r="I54" s="81"/>
      <c r="J54" s="81">
        <v>7</v>
      </c>
      <c r="K54" s="81">
        <v>7</v>
      </c>
      <c r="L54" s="81">
        <v>13</v>
      </c>
      <c r="M54" s="81">
        <v>8</v>
      </c>
      <c r="N54" s="81">
        <v>5</v>
      </c>
      <c r="O54" s="81">
        <v>3</v>
      </c>
      <c r="P54" s="81">
        <v>5</v>
      </c>
      <c r="Q54" s="81">
        <v>17</v>
      </c>
      <c r="R54" s="81">
        <v>14</v>
      </c>
      <c r="S54" s="81">
        <v>4</v>
      </c>
      <c r="T54" s="81">
        <v>8</v>
      </c>
      <c r="U54" s="81">
        <v>2</v>
      </c>
      <c r="V54" s="81">
        <v>19</v>
      </c>
      <c r="W54" s="81">
        <v>5</v>
      </c>
      <c r="X54" s="81">
        <v>1</v>
      </c>
      <c r="Y54" s="81"/>
      <c r="Z54" s="81">
        <v>14</v>
      </c>
      <c r="AA54" s="81">
        <v>17</v>
      </c>
      <c r="AB54" s="81">
        <v>53</v>
      </c>
      <c r="AC54" s="81">
        <v>33</v>
      </c>
      <c r="AD54" s="81">
        <v>2</v>
      </c>
      <c r="AE54" s="81">
        <v>6</v>
      </c>
      <c r="AF54" s="107">
        <f t="shared" si="3"/>
        <v>243</v>
      </c>
      <c r="AG54" s="107">
        <f t="shared" si="4"/>
        <v>311</v>
      </c>
      <c r="AH54" s="107">
        <f t="shared" si="5"/>
        <v>554</v>
      </c>
    </row>
    <row r="55" spans="1:34" ht="99.75" customHeight="1">
      <c r="A55" s="163" t="s">
        <v>216</v>
      </c>
      <c r="B55" s="163"/>
      <c r="C55" s="98" t="s">
        <v>28</v>
      </c>
      <c r="D55" s="79">
        <v>2</v>
      </c>
      <c r="E55" s="79">
        <v>9</v>
      </c>
      <c r="F55" s="79">
        <v>1</v>
      </c>
      <c r="G55" s="79">
        <v>4</v>
      </c>
      <c r="H55" s="79">
        <v>0</v>
      </c>
      <c r="I55" s="79">
        <v>1</v>
      </c>
      <c r="J55" s="79">
        <v>0</v>
      </c>
      <c r="K55" s="79">
        <v>0</v>
      </c>
      <c r="L55" s="79">
        <v>0</v>
      </c>
      <c r="M55" s="79">
        <v>1</v>
      </c>
      <c r="N55" s="79">
        <v>0</v>
      </c>
      <c r="O55" s="79">
        <v>1</v>
      </c>
      <c r="P55" s="79">
        <v>0</v>
      </c>
      <c r="Q55" s="79">
        <v>1</v>
      </c>
      <c r="R55" s="79">
        <v>0</v>
      </c>
      <c r="S55" s="79">
        <v>0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1</v>
      </c>
      <c r="AA55" s="79">
        <v>1</v>
      </c>
      <c r="AB55" s="79">
        <v>1</v>
      </c>
      <c r="AC55" s="79">
        <v>0</v>
      </c>
      <c r="AD55" s="79"/>
      <c r="AE55" s="79"/>
      <c r="AF55" s="107">
        <f t="shared" si="3"/>
        <v>5</v>
      </c>
      <c r="AG55" s="107">
        <f t="shared" si="4"/>
        <v>18</v>
      </c>
      <c r="AH55" s="107">
        <f t="shared" si="5"/>
        <v>23</v>
      </c>
    </row>
    <row r="56" spans="1:34" ht="36.75" customHeight="1">
      <c r="A56" s="163" t="s">
        <v>143</v>
      </c>
      <c r="B56" s="163"/>
      <c r="C56" s="98" t="s">
        <v>29</v>
      </c>
      <c r="D56" s="74">
        <v>17</v>
      </c>
      <c r="E56" s="74">
        <v>7</v>
      </c>
      <c r="F56" s="74">
        <v>8</v>
      </c>
      <c r="G56" s="74">
        <v>10</v>
      </c>
      <c r="H56" s="74">
        <v>4</v>
      </c>
      <c r="I56" s="74">
        <v>1</v>
      </c>
      <c r="J56" s="74">
        <v>9</v>
      </c>
      <c r="K56" s="74">
        <v>2</v>
      </c>
      <c r="L56" s="74">
        <v>4</v>
      </c>
      <c r="M56" s="74">
        <v>1</v>
      </c>
      <c r="N56" s="74">
        <v>6</v>
      </c>
      <c r="O56" s="74">
        <v>2</v>
      </c>
      <c r="P56" s="74">
        <v>5</v>
      </c>
      <c r="Q56" s="74"/>
      <c r="R56" s="74">
        <v>10</v>
      </c>
      <c r="S56" s="74"/>
      <c r="T56" s="74">
        <v>2</v>
      </c>
      <c r="U56" s="74">
        <v>2</v>
      </c>
      <c r="V56" s="74">
        <v>5</v>
      </c>
      <c r="W56" s="74">
        <v>1</v>
      </c>
      <c r="X56" s="74"/>
      <c r="Y56" s="74"/>
      <c r="Z56" s="74">
        <v>8</v>
      </c>
      <c r="AA56" s="74"/>
      <c r="AB56" s="74">
        <v>9</v>
      </c>
      <c r="AC56" s="74">
        <v>2</v>
      </c>
      <c r="AD56" s="74">
        <v>5</v>
      </c>
      <c r="AE56" s="74"/>
      <c r="AF56" s="107">
        <f t="shared" si="3"/>
        <v>92</v>
      </c>
      <c r="AG56" s="107">
        <f t="shared" si="4"/>
        <v>28</v>
      </c>
      <c r="AH56" s="107">
        <f t="shared" si="5"/>
        <v>120</v>
      </c>
    </row>
    <row r="57" spans="1:34" ht="33.75" customHeight="1">
      <c r="A57" s="163"/>
      <c r="B57" s="163"/>
      <c r="C57" s="98" t="s">
        <v>25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107">
        <f t="shared" si="3"/>
        <v>0</v>
      </c>
      <c r="AG57" s="107">
        <f t="shared" si="4"/>
        <v>0</v>
      </c>
      <c r="AH57" s="107">
        <f t="shared" si="5"/>
        <v>0</v>
      </c>
    </row>
    <row r="58" spans="1:34" ht="30.75" customHeight="1">
      <c r="A58" s="163" t="s">
        <v>90</v>
      </c>
      <c r="B58" s="163"/>
      <c r="C58" s="98" t="s">
        <v>28</v>
      </c>
      <c r="D58" s="74">
        <v>3</v>
      </c>
      <c r="E58" s="74">
        <v>3</v>
      </c>
      <c r="F58" s="74">
        <v>4</v>
      </c>
      <c r="G58" s="74">
        <v>2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>
        <v>1</v>
      </c>
      <c r="U58" s="74"/>
      <c r="V58" s="74"/>
      <c r="W58" s="74"/>
      <c r="X58" s="74"/>
      <c r="Y58" s="74"/>
      <c r="Z58" s="74"/>
      <c r="AA58" s="74"/>
      <c r="AB58" s="74">
        <v>1</v>
      </c>
      <c r="AC58" s="74"/>
      <c r="AD58" s="74"/>
      <c r="AE58" s="74">
        <v>1</v>
      </c>
      <c r="AF58" s="107">
        <f t="shared" si="3"/>
        <v>9</v>
      </c>
      <c r="AG58" s="107">
        <f t="shared" si="4"/>
        <v>6</v>
      </c>
      <c r="AH58" s="107">
        <f t="shared" si="5"/>
        <v>15</v>
      </c>
    </row>
    <row r="59" spans="1:34" ht="27.75" customHeight="1">
      <c r="A59" s="163"/>
      <c r="B59" s="163"/>
      <c r="C59" s="98" t="s">
        <v>29</v>
      </c>
      <c r="D59" s="74">
        <v>2</v>
      </c>
      <c r="E59" s="74">
        <v>1</v>
      </c>
      <c r="F59" s="74">
        <v>1</v>
      </c>
      <c r="G59" s="74"/>
      <c r="H59" s="74"/>
      <c r="I59" s="74"/>
      <c r="J59" s="74"/>
      <c r="K59" s="74"/>
      <c r="L59" s="74">
        <v>1</v>
      </c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>
        <v>1</v>
      </c>
      <c r="AC59" s="74"/>
      <c r="AD59" s="74"/>
      <c r="AE59" s="74"/>
      <c r="AF59" s="107">
        <f t="shared" si="3"/>
        <v>5</v>
      </c>
      <c r="AG59" s="107">
        <f t="shared" si="4"/>
        <v>1</v>
      </c>
      <c r="AH59" s="107">
        <f t="shared" si="5"/>
        <v>6</v>
      </c>
    </row>
    <row r="60" spans="1:34" ht="26.25" customHeight="1">
      <c r="A60" s="163"/>
      <c r="B60" s="163"/>
      <c r="C60" s="98" t="s">
        <v>25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107">
        <f t="shared" si="3"/>
        <v>0</v>
      </c>
      <c r="AG60" s="107">
        <f t="shared" si="4"/>
        <v>0</v>
      </c>
      <c r="AH60" s="107">
        <f t="shared" si="5"/>
        <v>0</v>
      </c>
    </row>
    <row r="61" spans="1:34" ht="55.5" customHeight="1">
      <c r="A61" s="163" t="s">
        <v>91</v>
      </c>
      <c r="B61" s="163"/>
      <c r="C61" s="98" t="s">
        <v>108</v>
      </c>
      <c r="D61" s="74">
        <v>3</v>
      </c>
      <c r="E61" s="74">
        <v>12</v>
      </c>
      <c r="F61" s="74">
        <v>4</v>
      </c>
      <c r="G61" s="74">
        <v>3</v>
      </c>
      <c r="H61" s="74">
        <v>1</v>
      </c>
      <c r="I61" s="74"/>
      <c r="J61" s="74"/>
      <c r="K61" s="74">
        <v>3</v>
      </c>
      <c r="L61" s="74">
        <v>2</v>
      </c>
      <c r="M61" s="74">
        <v>2</v>
      </c>
      <c r="N61" s="74">
        <v>1</v>
      </c>
      <c r="O61" s="74">
        <v>2</v>
      </c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>
        <v>1</v>
      </c>
      <c r="AA61" s="74"/>
      <c r="AB61" s="74"/>
      <c r="AC61" s="74"/>
      <c r="AD61" s="74">
        <v>1</v>
      </c>
      <c r="AE61" s="74">
        <v>1</v>
      </c>
      <c r="AF61" s="107">
        <f t="shared" si="3"/>
        <v>13</v>
      </c>
      <c r="AG61" s="107">
        <f t="shared" si="4"/>
        <v>23</v>
      </c>
      <c r="AH61" s="107">
        <f t="shared" si="5"/>
        <v>36</v>
      </c>
    </row>
    <row r="62" spans="1:34" ht="44.25" customHeight="1">
      <c r="A62" s="163" t="s">
        <v>109</v>
      </c>
      <c r="B62" s="163"/>
      <c r="C62" s="98" t="s">
        <v>108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107">
        <f t="shared" si="3"/>
        <v>0</v>
      </c>
      <c r="AG62" s="107">
        <f t="shared" si="4"/>
        <v>0</v>
      </c>
      <c r="AH62" s="107">
        <f t="shared" si="5"/>
        <v>0</v>
      </c>
    </row>
    <row r="63" spans="1:34" ht="44.25" customHeight="1">
      <c r="A63" s="163" t="s">
        <v>92</v>
      </c>
      <c r="B63" s="163"/>
      <c r="C63" s="98" t="s">
        <v>29</v>
      </c>
      <c r="D63" s="74"/>
      <c r="E63" s="74"/>
      <c r="F63" s="74">
        <v>2</v>
      </c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107">
        <f t="shared" si="3"/>
        <v>2</v>
      </c>
      <c r="AG63" s="107">
        <f t="shared" si="4"/>
        <v>0</v>
      </c>
      <c r="AH63" s="107">
        <f t="shared" si="5"/>
        <v>2</v>
      </c>
    </row>
    <row r="64" spans="1:34" ht="38.25" customHeight="1">
      <c r="A64" s="163"/>
      <c r="B64" s="163"/>
      <c r="C64" s="98" t="s">
        <v>25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107">
        <f t="shared" si="3"/>
        <v>0</v>
      </c>
      <c r="AG64" s="107">
        <f t="shared" si="4"/>
        <v>0</v>
      </c>
      <c r="AH64" s="107">
        <f t="shared" si="5"/>
        <v>0</v>
      </c>
    </row>
    <row r="65" spans="1:34" ht="49.5" customHeight="1">
      <c r="A65" s="149" t="s">
        <v>26</v>
      </c>
      <c r="B65" s="149"/>
      <c r="C65" s="99" t="s">
        <v>28</v>
      </c>
      <c r="D65" s="107">
        <f aca="true" t="shared" si="10" ref="D65:AE65">D54+D55+D58</f>
        <v>60</v>
      </c>
      <c r="E65" s="107">
        <f t="shared" si="10"/>
        <v>163</v>
      </c>
      <c r="F65" s="107">
        <f t="shared" si="10"/>
        <v>41</v>
      </c>
      <c r="G65" s="107">
        <f t="shared" si="10"/>
        <v>64</v>
      </c>
      <c r="H65" s="107">
        <f t="shared" si="10"/>
        <v>11</v>
      </c>
      <c r="I65" s="107">
        <f t="shared" si="10"/>
        <v>1</v>
      </c>
      <c r="J65" s="107">
        <f t="shared" si="10"/>
        <v>7</v>
      </c>
      <c r="K65" s="107">
        <f t="shared" si="10"/>
        <v>7</v>
      </c>
      <c r="L65" s="107">
        <f t="shared" si="10"/>
        <v>13</v>
      </c>
      <c r="M65" s="107">
        <f t="shared" si="10"/>
        <v>9</v>
      </c>
      <c r="N65" s="107">
        <f t="shared" si="10"/>
        <v>5</v>
      </c>
      <c r="O65" s="107">
        <f t="shared" si="10"/>
        <v>4</v>
      </c>
      <c r="P65" s="107">
        <f t="shared" si="10"/>
        <v>5</v>
      </c>
      <c r="Q65" s="107">
        <f t="shared" si="10"/>
        <v>18</v>
      </c>
      <c r="R65" s="107">
        <f t="shared" si="10"/>
        <v>14</v>
      </c>
      <c r="S65" s="107">
        <f t="shared" si="10"/>
        <v>4</v>
      </c>
      <c r="T65" s="107">
        <f t="shared" si="10"/>
        <v>9</v>
      </c>
      <c r="U65" s="107">
        <f t="shared" si="10"/>
        <v>2</v>
      </c>
      <c r="V65" s="107">
        <f t="shared" si="10"/>
        <v>19</v>
      </c>
      <c r="W65" s="107">
        <f t="shared" si="10"/>
        <v>5</v>
      </c>
      <c r="X65" s="107">
        <f t="shared" si="10"/>
        <v>1</v>
      </c>
      <c r="Y65" s="107">
        <f t="shared" si="10"/>
        <v>0</v>
      </c>
      <c r="Z65" s="107">
        <f t="shared" si="10"/>
        <v>15</v>
      </c>
      <c r="AA65" s="107">
        <f t="shared" si="10"/>
        <v>18</v>
      </c>
      <c r="AB65" s="107">
        <f t="shared" si="10"/>
        <v>55</v>
      </c>
      <c r="AC65" s="107">
        <f t="shared" si="10"/>
        <v>33</v>
      </c>
      <c r="AD65" s="107">
        <f t="shared" si="10"/>
        <v>2</v>
      </c>
      <c r="AE65" s="107">
        <f t="shared" si="10"/>
        <v>7</v>
      </c>
      <c r="AF65" s="107">
        <f t="shared" si="3"/>
        <v>257</v>
      </c>
      <c r="AG65" s="107">
        <f t="shared" si="4"/>
        <v>335</v>
      </c>
      <c r="AH65" s="107">
        <f t="shared" si="5"/>
        <v>592</v>
      </c>
    </row>
    <row r="66" spans="1:34" ht="49.5" customHeight="1">
      <c r="A66" s="149"/>
      <c r="B66" s="149"/>
      <c r="C66" s="99" t="s">
        <v>29</v>
      </c>
      <c r="D66" s="107">
        <f aca="true" t="shared" si="11" ref="D66:AE66">D63+D62+D61+D59+D56</f>
        <v>22</v>
      </c>
      <c r="E66" s="107">
        <f t="shared" si="11"/>
        <v>20</v>
      </c>
      <c r="F66" s="107">
        <f t="shared" si="11"/>
        <v>15</v>
      </c>
      <c r="G66" s="107">
        <f t="shared" si="11"/>
        <v>13</v>
      </c>
      <c r="H66" s="107">
        <f t="shared" si="11"/>
        <v>5</v>
      </c>
      <c r="I66" s="107">
        <f t="shared" si="11"/>
        <v>1</v>
      </c>
      <c r="J66" s="107">
        <f t="shared" si="11"/>
        <v>9</v>
      </c>
      <c r="K66" s="107">
        <f t="shared" si="11"/>
        <v>5</v>
      </c>
      <c r="L66" s="107">
        <f t="shared" si="11"/>
        <v>7</v>
      </c>
      <c r="M66" s="107">
        <f t="shared" si="11"/>
        <v>3</v>
      </c>
      <c r="N66" s="107">
        <f t="shared" si="11"/>
        <v>7</v>
      </c>
      <c r="O66" s="107">
        <f t="shared" si="11"/>
        <v>4</v>
      </c>
      <c r="P66" s="107">
        <f t="shared" si="11"/>
        <v>5</v>
      </c>
      <c r="Q66" s="107">
        <f t="shared" si="11"/>
        <v>0</v>
      </c>
      <c r="R66" s="107">
        <f t="shared" si="11"/>
        <v>10</v>
      </c>
      <c r="S66" s="107">
        <f t="shared" si="11"/>
        <v>0</v>
      </c>
      <c r="T66" s="107">
        <f t="shared" si="11"/>
        <v>2</v>
      </c>
      <c r="U66" s="107">
        <f t="shared" si="11"/>
        <v>2</v>
      </c>
      <c r="V66" s="107">
        <f t="shared" si="11"/>
        <v>5</v>
      </c>
      <c r="W66" s="107">
        <f t="shared" si="11"/>
        <v>1</v>
      </c>
      <c r="X66" s="107">
        <f t="shared" si="11"/>
        <v>0</v>
      </c>
      <c r="Y66" s="107">
        <f t="shared" si="11"/>
        <v>0</v>
      </c>
      <c r="Z66" s="107">
        <f t="shared" si="11"/>
        <v>9</v>
      </c>
      <c r="AA66" s="107">
        <f t="shared" si="11"/>
        <v>0</v>
      </c>
      <c r="AB66" s="107">
        <f t="shared" si="11"/>
        <v>10</v>
      </c>
      <c r="AC66" s="107">
        <f t="shared" si="11"/>
        <v>2</v>
      </c>
      <c r="AD66" s="107">
        <f t="shared" si="11"/>
        <v>6</v>
      </c>
      <c r="AE66" s="107">
        <f t="shared" si="11"/>
        <v>1</v>
      </c>
      <c r="AF66" s="107">
        <f t="shared" si="3"/>
        <v>112</v>
      </c>
      <c r="AG66" s="107">
        <f t="shared" si="4"/>
        <v>52</v>
      </c>
      <c r="AH66" s="107">
        <f t="shared" si="5"/>
        <v>164</v>
      </c>
    </row>
    <row r="67" spans="1:34" ht="49.5" customHeight="1">
      <c r="A67" s="149"/>
      <c r="B67" s="149"/>
      <c r="C67" s="99" t="s">
        <v>25</v>
      </c>
      <c r="D67" s="107">
        <f aca="true" t="shared" si="12" ref="D67:AE67">D57+D60+D64</f>
        <v>0</v>
      </c>
      <c r="E67" s="107">
        <f t="shared" si="12"/>
        <v>0</v>
      </c>
      <c r="F67" s="107">
        <f t="shared" si="12"/>
        <v>0</v>
      </c>
      <c r="G67" s="107">
        <f t="shared" si="12"/>
        <v>0</v>
      </c>
      <c r="H67" s="107">
        <f t="shared" si="12"/>
        <v>0</v>
      </c>
      <c r="I67" s="107">
        <f t="shared" si="12"/>
        <v>0</v>
      </c>
      <c r="J67" s="107">
        <f t="shared" si="12"/>
        <v>0</v>
      </c>
      <c r="K67" s="107">
        <f t="shared" si="12"/>
        <v>0</v>
      </c>
      <c r="L67" s="107">
        <f t="shared" si="12"/>
        <v>0</v>
      </c>
      <c r="M67" s="107">
        <f t="shared" si="12"/>
        <v>0</v>
      </c>
      <c r="N67" s="107">
        <f t="shared" si="12"/>
        <v>0</v>
      </c>
      <c r="O67" s="107">
        <f t="shared" si="12"/>
        <v>0</v>
      </c>
      <c r="P67" s="107">
        <f t="shared" si="12"/>
        <v>0</v>
      </c>
      <c r="Q67" s="107">
        <f t="shared" si="12"/>
        <v>0</v>
      </c>
      <c r="R67" s="107">
        <f t="shared" si="12"/>
        <v>0</v>
      </c>
      <c r="S67" s="107">
        <f t="shared" si="12"/>
        <v>0</v>
      </c>
      <c r="T67" s="107">
        <f t="shared" si="12"/>
        <v>0</v>
      </c>
      <c r="U67" s="107">
        <f t="shared" si="12"/>
        <v>0</v>
      </c>
      <c r="V67" s="107">
        <f t="shared" si="12"/>
        <v>0</v>
      </c>
      <c r="W67" s="107">
        <f t="shared" si="12"/>
        <v>0</v>
      </c>
      <c r="X67" s="107">
        <f t="shared" si="12"/>
        <v>0</v>
      </c>
      <c r="Y67" s="107">
        <f t="shared" si="12"/>
        <v>0</v>
      </c>
      <c r="Z67" s="107">
        <f t="shared" si="12"/>
        <v>0</v>
      </c>
      <c r="AA67" s="107">
        <f t="shared" si="12"/>
        <v>0</v>
      </c>
      <c r="AB67" s="107">
        <f t="shared" si="12"/>
        <v>0</v>
      </c>
      <c r="AC67" s="107">
        <f t="shared" si="12"/>
        <v>0</v>
      </c>
      <c r="AD67" s="107">
        <f t="shared" si="12"/>
        <v>0</v>
      </c>
      <c r="AE67" s="107">
        <f t="shared" si="12"/>
        <v>0</v>
      </c>
      <c r="AF67" s="107">
        <f t="shared" si="3"/>
        <v>0</v>
      </c>
      <c r="AG67" s="107">
        <f t="shared" si="4"/>
        <v>0</v>
      </c>
      <c r="AH67" s="107">
        <f t="shared" si="5"/>
        <v>0</v>
      </c>
    </row>
    <row r="68" spans="1:34" ht="49.5" customHeight="1">
      <c r="A68" s="150" t="s">
        <v>93</v>
      </c>
      <c r="B68" s="150"/>
      <c r="C68" s="82" t="s">
        <v>28</v>
      </c>
      <c r="D68" s="83">
        <f aca="true" t="shared" si="13" ref="D68:AE68">D65</f>
        <v>60</v>
      </c>
      <c r="E68" s="83">
        <f t="shared" si="13"/>
        <v>163</v>
      </c>
      <c r="F68" s="83">
        <f t="shared" si="13"/>
        <v>41</v>
      </c>
      <c r="G68" s="83">
        <f t="shared" si="13"/>
        <v>64</v>
      </c>
      <c r="H68" s="83">
        <f t="shared" si="13"/>
        <v>11</v>
      </c>
      <c r="I68" s="83">
        <f t="shared" si="13"/>
        <v>1</v>
      </c>
      <c r="J68" s="83">
        <f t="shared" si="13"/>
        <v>7</v>
      </c>
      <c r="K68" s="83">
        <f t="shared" si="13"/>
        <v>7</v>
      </c>
      <c r="L68" s="83">
        <f t="shared" si="13"/>
        <v>13</v>
      </c>
      <c r="M68" s="83">
        <f t="shared" si="13"/>
        <v>9</v>
      </c>
      <c r="N68" s="83">
        <f t="shared" si="13"/>
        <v>5</v>
      </c>
      <c r="O68" s="83">
        <f t="shared" si="13"/>
        <v>4</v>
      </c>
      <c r="P68" s="83">
        <f t="shared" si="13"/>
        <v>5</v>
      </c>
      <c r="Q68" s="83">
        <f t="shared" si="13"/>
        <v>18</v>
      </c>
      <c r="R68" s="83">
        <f t="shared" si="13"/>
        <v>14</v>
      </c>
      <c r="S68" s="83">
        <f t="shared" si="13"/>
        <v>4</v>
      </c>
      <c r="T68" s="83">
        <f t="shared" si="13"/>
        <v>9</v>
      </c>
      <c r="U68" s="83">
        <f t="shared" si="13"/>
        <v>2</v>
      </c>
      <c r="V68" s="83">
        <f t="shared" si="13"/>
        <v>19</v>
      </c>
      <c r="W68" s="83">
        <f t="shared" si="13"/>
        <v>5</v>
      </c>
      <c r="X68" s="83">
        <f t="shared" si="13"/>
        <v>1</v>
      </c>
      <c r="Y68" s="83">
        <f t="shared" si="13"/>
        <v>0</v>
      </c>
      <c r="Z68" s="83">
        <f t="shared" si="13"/>
        <v>15</v>
      </c>
      <c r="AA68" s="83">
        <f t="shared" si="13"/>
        <v>18</v>
      </c>
      <c r="AB68" s="83">
        <f t="shared" si="13"/>
        <v>55</v>
      </c>
      <c r="AC68" s="83">
        <f t="shared" si="13"/>
        <v>33</v>
      </c>
      <c r="AD68" s="83">
        <f t="shared" si="13"/>
        <v>2</v>
      </c>
      <c r="AE68" s="83">
        <f t="shared" si="13"/>
        <v>7</v>
      </c>
      <c r="AF68" s="83">
        <f t="shared" si="3"/>
        <v>257</v>
      </c>
      <c r="AG68" s="83">
        <f t="shared" si="4"/>
        <v>335</v>
      </c>
      <c r="AH68" s="83">
        <f>SUM(AF68:AG68)</f>
        <v>592</v>
      </c>
    </row>
    <row r="69" spans="1:34" ht="49.5" customHeight="1">
      <c r="A69" s="150"/>
      <c r="B69" s="150"/>
      <c r="C69" s="82" t="s">
        <v>29</v>
      </c>
      <c r="D69" s="84">
        <f aca="true" t="shared" si="14" ref="D69:AE69">D66+D52</f>
        <v>113</v>
      </c>
      <c r="E69" s="84">
        <f t="shared" si="14"/>
        <v>145</v>
      </c>
      <c r="F69" s="84">
        <f t="shared" si="14"/>
        <v>99</v>
      </c>
      <c r="G69" s="84">
        <f t="shared" si="14"/>
        <v>60</v>
      </c>
      <c r="H69" s="84">
        <f t="shared" si="14"/>
        <v>33</v>
      </c>
      <c r="I69" s="84">
        <f t="shared" si="14"/>
        <v>13</v>
      </c>
      <c r="J69" s="84">
        <f t="shared" si="14"/>
        <v>48</v>
      </c>
      <c r="K69" s="84">
        <f t="shared" si="14"/>
        <v>34</v>
      </c>
      <c r="L69" s="84">
        <f t="shared" si="14"/>
        <v>52</v>
      </c>
      <c r="M69" s="84">
        <f t="shared" si="14"/>
        <v>30</v>
      </c>
      <c r="N69" s="84">
        <f t="shared" si="14"/>
        <v>43</v>
      </c>
      <c r="O69" s="84">
        <f t="shared" si="14"/>
        <v>40</v>
      </c>
      <c r="P69" s="84">
        <f t="shared" si="14"/>
        <v>32</v>
      </c>
      <c r="Q69" s="84">
        <f t="shared" si="14"/>
        <v>14</v>
      </c>
      <c r="R69" s="84">
        <f t="shared" si="14"/>
        <v>26</v>
      </c>
      <c r="S69" s="84">
        <f t="shared" si="14"/>
        <v>4</v>
      </c>
      <c r="T69" s="84">
        <f t="shared" si="14"/>
        <v>15</v>
      </c>
      <c r="U69" s="84">
        <f t="shared" si="14"/>
        <v>5</v>
      </c>
      <c r="V69" s="84">
        <f t="shared" si="14"/>
        <v>32</v>
      </c>
      <c r="W69" s="84">
        <f t="shared" si="14"/>
        <v>8</v>
      </c>
      <c r="X69" s="84">
        <f t="shared" si="14"/>
        <v>7</v>
      </c>
      <c r="Y69" s="84">
        <f t="shared" si="14"/>
        <v>3</v>
      </c>
      <c r="Z69" s="84">
        <f t="shared" si="14"/>
        <v>29</v>
      </c>
      <c r="AA69" s="84">
        <f t="shared" si="14"/>
        <v>14</v>
      </c>
      <c r="AB69" s="84">
        <f t="shared" si="14"/>
        <v>50</v>
      </c>
      <c r="AC69" s="84">
        <f t="shared" si="14"/>
        <v>6</v>
      </c>
      <c r="AD69" s="84">
        <f t="shared" si="14"/>
        <v>22</v>
      </c>
      <c r="AE69" s="84">
        <f t="shared" si="14"/>
        <v>11</v>
      </c>
      <c r="AF69" s="84">
        <f t="shared" si="3"/>
        <v>601</v>
      </c>
      <c r="AG69" s="84">
        <f t="shared" si="4"/>
        <v>387</v>
      </c>
      <c r="AH69" s="84">
        <f>SUM(AF69:AG69)</f>
        <v>988</v>
      </c>
    </row>
    <row r="70" spans="1:34" ht="49.5" customHeight="1">
      <c r="A70" s="150"/>
      <c r="B70" s="150"/>
      <c r="C70" s="82" t="s">
        <v>25</v>
      </c>
      <c r="D70" s="84">
        <f aca="true" t="shared" si="15" ref="D70:AE70">D67+D53</f>
        <v>17</v>
      </c>
      <c r="E70" s="84">
        <f t="shared" si="15"/>
        <v>19</v>
      </c>
      <c r="F70" s="84">
        <f t="shared" si="15"/>
        <v>9</v>
      </c>
      <c r="G70" s="84">
        <f t="shared" si="15"/>
        <v>9</v>
      </c>
      <c r="H70" s="84">
        <f t="shared" si="15"/>
        <v>5</v>
      </c>
      <c r="I70" s="84">
        <f t="shared" si="15"/>
        <v>4</v>
      </c>
      <c r="J70" s="84">
        <f t="shared" si="15"/>
        <v>9</v>
      </c>
      <c r="K70" s="84">
        <f t="shared" si="15"/>
        <v>2</v>
      </c>
      <c r="L70" s="84">
        <f t="shared" si="15"/>
        <v>10</v>
      </c>
      <c r="M70" s="84">
        <f t="shared" si="15"/>
        <v>0</v>
      </c>
      <c r="N70" s="84">
        <f t="shared" si="15"/>
        <v>6</v>
      </c>
      <c r="O70" s="84">
        <f t="shared" si="15"/>
        <v>5</v>
      </c>
      <c r="P70" s="84">
        <f t="shared" si="15"/>
        <v>6</v>
      </c>
      <c r="Q70" s="84">
        <f t="shared" si="15"/>
        <v>2</v>
      </c>
      <c r="R70" s="84">
        <f t="shared" si="15"/>
        <v>7</v>
      </c>
      <c r="S70" s="84">
        <f t="shared" si="15"/>
        <v>2</v>
      </c>
      <c r="T70" s="84">
        <f t="shared" si="15"/>
        <v>1</v>
      </c>
      <c r="U70" s="84">
        <f t="shared" si="15"/>
        <v>1</v>
      </c>
      <c r="V70" s="84">
        <f t="shared" si="15"/>
        <v>6</v>
      </c>
      <c r="W70" s="84">
        <f t="shared" si="15"/>
        <v>1</v>
      </c>
      <c r="X70" s="84">
        <f t="shared" si="15"/>
        <v>2</v>
      </c>
      <c r="Y70" s="84">
        <f t="shared" si="15"/>
        <v>0</v>
      </c>
      <c r="Z70" s="84">
        <f t="shared" si="15"/>
        <v>0</v>
      </c>
      <c r="AA70" s="84">
        <f t="shared" si="15"/>
        <v>1</v>
      </c>
      <c r="AB70" s="84">
        <f t="shared" si="15"/>
        <v>5</v>
      </c>
      <c r="AC70" s="84">
        <f t="shared" si="15"/>
        <v>1</v>
      </c>
      <c r="AD70" s="84">
        <f t="shared" si="15"/>
        <v>2</v>
      </c>
      <c r="AE70" s="84">
        <f t="shared" si="15"/>
        <v>0</v>
      </c>
      <c r="AF70" s="83">
        <f t="shared" si="3"/>
        <v>85</v>
      </c>
      <c r="AG70" s="83">
        <f t="shared" si="4"/>
        <v>47</v>
      </c>
      <c r="AH70" s="83">
        <f>SUM(AF70:AG70)</f>
        <v>132</v>
      </c>
    </row>
    <row r="74" ht="27.75">
      <c r="AI74"/>
    </row>
    <row r="75" spans="1:35" ht="27.75">
      <c r="A75" s="184" t="s">
        <v>217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/>
    </row>
    <row r="76" spans="1:35" ht="36" customHeight="1">
      <c r="A76" s="183" t="s">
        <v>179</v>
      </c>
      <c r="B76" s="183"/>
      <c r="C76" s="110"/>
      <c r="D76" s="142" t="s">
        <v>220</v>
      </c>
      <c r="E76" s="144"/>
      <c r="F76" s="142" t="s">
        <v>199</v>
      </c>
      <c r="G76" s="144"/>
      <c r="H76" s="142" t="s">
        <v>221</v>
      </c>
      <c r="I76" s="144"/>
      <c r="J76" s="142" t="s">
        <v>222</v>
      </c>
      <c r="K76" s="144"/>
      <c r="L76" s="142" t="s">
        <v>223</v>
      </c>
      <c r="M76" s="144"/>
      <c r="N76" s="142" t="s">
        <v>15</v>
      </c>
      <c r="O76" s="144"/>
      <c r="P76" s="142" t="s">
        <v>224</v>
      </c>
      <c r="Q76" s="144"/>
      <c r="R76" s="142" t="s">
        <v>17</v>
      </c>
      <c r="S76" s="144"/>
      <c r="T76" s="142" t="s">
        <v>225</v>
      </c>
      <c r="U76" s="144"/>
      <c r="V76" s="142" t="s">
        <v>226</v>
      </c>
      <c r="W76" s="144"/>
      <c r="X76" s="142" t="s">
        <v>227</v>
      </c>
      <c r="Y76" s="144"/>
      <c r="Z76" s="142" t="s">
        <v>228</v>
      </c>
      <c r="AA76" s="144"/>
      <c r="AB76" s="142" t="s">
        <v>229</v>
      </c>
      <c r="AC76" s="144"/>
      <c r="AD76" s="142" t="s">
        <v>23</v>
      </c>
      <c r="AE76" s="144"/>
      <c r="AF76" s="185" t="s">
        <v>0</v>
      </c>
      <c r="AG76" s="186"/>
      <c r="AH76" s="187"/>
      <c r="AI76"/>
    </row>
    <row r="77" spans="1:34" ht="36" customHeight="1">
      <c r="A77" s="183"/>
      <c r="B77" s="183"/>
      <c r="C77" s="106"/>
      <c r="D77" s="106" t="s">
        <v>1</v>
      </c>
      <c r="E77" s="106" t="s">
        <v>198</v>
      </c>
      <c r="F77" s="106" t="s">
        <v>1</v>
      </c>
      <c r="G77" s="106" t="s">
        <v>198</v>
      </c>
      <c r="H77" s="106" t="s">
        <v>1</v>
      </c>
      <c r="I77" s="106" t="s">
        <v>198</v>
      </c>
      <c r="J77" s="106" t="s">
        <v>1</v>
      </c>
      <c r="K77" s="106" t="s">
        <v>198</v>
      </c>
      <c r="L77" s="106" t="s">
        <v>1</v>
      </c>
      <c r="M77" s="106" t="s">
        <v>198</v>
      </c>
      <c r="N77" s="106" t="s">
        <v>1</v>
      </c>
      <c r="O77" s="106" t="s">
        <v>198</v>
      </c>
      <c r="P77" s="106" t="s">
        <v>1</v>
      </c>
      <c r="Q77" s="106" t="s">
        <v>198</v>
      </c>
      <c r="R77" s="106" t="s">
        <v>1</v>
      </c>
      <c r="S77" s="106" t="s">
        <v>198</v>
      </c>
      <c r="T77" s="106" t="s">
        <v>1</v>
      </c>
      <c r="U77" s="106" t="s">
        <v>198</v>
      </c>
      <c r="V77" s="106" t="s">
        <v>1</v>
      </c>
      <c r="W77" s="106" t="s">
        <v>198</v>
      </c>
      <c r="X77" s="106" t="s">
        <v>1</v>
      </c>
      <c r="Y77" s="106" t="s">
        <v>198</v>
      </c>
      <c r="Z77" s="106" t="s">
        <v>1</v>
      </c>
      <c r="AA77" s="106" t="s">
        <v>198</v>
      </c>
      <c r="AB77" s="106" t="s">
        <v>1</v>
      </c>
      <c r="AC77" s="106" t="s">
        <v>198</v>
      </c>
      <c r="AD77" s="106" t="s">
        <v>1</v>
      </c>
      <c r="AE77" s="106" t="s">
        <v>198</v>
      </c>
      <c r="AF77" s="106" t="s">
        <v>1</v>
      </c>
      <c r="AG77" s="106" t="s">
        <v>198</v>
      </c>
      <c r="AH77" s="106" t="s">
        <v>0</v>
      </c>
    </row>
    <row r="78" spans="1:34" ht="27.75">
      <c r="A78" s="182" t="s">
        <v>183</v>
      </c>
      <c r="B78" s="182"/>
      <c r="C78" s="105"/>
      <c r="D78" s="74"/>
      <c r="E78" s="74">
        <v>1</v>
      </c>
      <c r="F78" s="74"/>
      <c r="G78" s="74"/>
      <c r="H78" s="74">
        <v>1</v>
      </c>
      <c r="I78" s="74"/>
      <c r="J78" s="74"/>
      <c r="K78" s="74"/>
      <c r="L78" s="74">
        <v>1</v>
      </c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109">
        <f aca="true" t="shared" si="16" ref="AF78:AF98">AD78+AB78+Z78+X78+V78+T78+R78+P78+N78+L78+J78+H78+D78+F78</f>
        <v>2</v>
      </c>
      <c r="AG78" s="109">
        <f aca="true" t="shared" si="17" ref="AG78:AG98">AE78+AC78+AA78+Y78+W78+U78+S78+Q78+O78+M78+K78+I78+E78+G78</f>
        <v>1</v>
      </c>
      <c r="AH78" s="109">
        <f aca="true" t="shared" si="18" ref="AH78:AH98">AG78+AF78</f>
        <v>3</v>
      </c>
    </row>
    <row r="79" spans="1:34" ht="27.75">
      <c r="A79" s="182" t="s">
        <v>218</v>
      </c>
      <c r="B79" s="182"/>
      <c r="C79" s="105"/>
      <c r="D79" s="74">
        <v>3</v>
      </c>
      <c r="E79" s="74">
        <v>15</v>
      </c>
      <c r="F79" s="74">
        <v>6</v>
      </c>
      <c r="G79" s="74">
        <v>4</v>
      </c>
      <c r="H79" s="74">
        <v>1</v>
      </c>
      <c r="I79" s="74"/>
      <c r="J79" s="74">
        <v>2</v>
      </c>
      <c r="K79" s="74"/>
      <c r="L79" s="74">
        <v>2</v>
      </c>
      <c r="M79" s="74">
        <v>2</v>
      </c>
      <c r="N79" s="74">
        <v>4</v>
      </c>
      <c r="O79" s="74">
        <v>1</v>
      </c>
      <c r="P79" s="74">
        <v>2</v>
      </c>
      <c r="Q79" s="74">
        <v>3</v>
      </c>
      <c r="R79" s="74"/>
      <c r="S79" s="74"/>
      <c r="T79" s="74">
        <v>1</v>
      </c>
      <c r="U79" s="74">
        <v>1</v>
      </c>
      <c r="V79" s="74">
        <v>4</v>
      </c>
      <c r="W79" s="74">
        <v>1</v>
      </c>
      <c r="X79" s="74">
        <v>1</v>
      </c>
      <c r="Y79" s="74"/>
      <c r="Z79" s="74">
        <v>1</v>
      </c>
      <c r="AA79" s="74"/>
      <c r="AB79" s="74">
        <v>7</v>
      </c>
      <c r="AC79" s="74">
        <v>3</v>
      </c>
      <c r="AD79" s="74">
        <v>1</v>
      </c>
      <c r="AE79" s="74">
        <v>2</v>
      </c>
      <c r="AF79" s="109">
        <f t="shared" si="16"/>
        <v>35</v>
      </c>
      <c r="AG79" s="109">
        <f t="shared" si="17"/>
        <v>32</v>
      </c>
      <c r="AH79" s="109">
        <f t="shared" si="18"/>
        <v>67</v>
      </c>
    </row>
    <row r="80" spans="1:34" ht="27.75">
      <c r="A80" s="182" t="s">
        <v>64</v>
      </c>
      <c r="B80" s="182"/>
      <c r="C80" s="105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109">
        <f t="shared" si="16"/>
        <v>0</v>
      </c>
      <c r="AG80" s="109">
        <f t="shared" si="17"/>
        <v>0</v>
      </c>
      <c r="AH80" s="109">
        <f t="shared" si="18"/>
        <v>0</v>
      </c>
    </row>
    <row r="81" spans="1:34" ht="27.75">
      <c r="A81" s="182" t="s">
        <v>74</v>
      </c>
      <c r="B81" s="182"/>
      <c r="C81" s="105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109">
        <f t="shared" si="16"/>
        <v>0</v>
      </c>
      <c r="AG81" s="109">
        <f t="shared" si="17"/>
        <v>0</v>
      </c>
      <c r="AH81" s="109">
        <f t="shared" si="18"/>
        <v>0</v>
      </c>
    </row>
    <row r="82" spans="1:34" ht="27.75">
      <c r="A82" s="182" t="s">
        <v>75</v>
      </c>
      <c r="B82" s="182"/>
      <c r="C82" s="105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109">
        <f t="shared" si="16"/>
        <v>0</v>
      </c>
      <c r="AG82" s="109">
        <f t="shared" si="17"/>
        <v>0</v>
      </c>
      <c r="AH82" s="109">
        <f t="shared" si="18"/>
        <v>0</v>
      </c>
    </row>
    <row r="83" spans="1:34" ht="27.75">
      <c r="A83" s="182" t="s">
        <v>187</v>
      </c>
      <c r="B83" s="182"/>
      <c r="C83" s="105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109">
        <f t="shared" si="16"/>
        <v>0</v>
      </c>
      <c r="AG83" s="109">
        <f t="shared" si="17"/>
        <v>0</v>
      </c>
      <c r="AH83" s="109">
        <f t="shared" si="18"/>
        <v>0</v>
      </c>
    </row>
    <row r="84" spans="1:34" ht="27.75">
      <c r="A84" s="182" t="s">
        <v>39</v>
      </c>
      <c r="B84" s="182"/>
      <c r="C84" s="105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109">
        <f t="shared" si="16"/>
        <v>0</v>
      </c>
      <c r="AG84" s="109">
        <f t="shared" si="17"/>
        <v>0</v>
      </c>
      <c r="AH84" s="109">
        <f t="shared" si="18"/>
        <v>0</v>
      </c>
    </row>
    <row r="85" spans="1:34" ht="27.75">
      <c r="A85" s="182" t="s">
        <v>32</v>
      </c>
      <c r="B85" s="182"/>
      <c r="C85" s="105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109">
        <f t="shared" si="16"/>
        <v>0</v>
      </c>
      <c r="AG85" s="109">
        <f t="shared" si="17"/>
        <v>0</v>
      </c>
      <c r="AH85" s="109">
        <f t="shared" si="18"/>
        <v>0</v>
      </c>
    </row>
    <row r="86" spans="1:34" ht="27.75">
      <c r="A86" s="182" t="s">
        <v>30</v>
      </c>
      <c r="B86" s="182"/>
      <c r="C86" s="105"/>
      <c r="D86" s="74">
        <v>4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>
        <v>1</v>
      </c>
      <c r="AC86" s="74"/>
      <c r="AD86" s="74"/>
      <c r="AE86" s="74"/>
      <c r="AF86" s="109">
        <f t="shared" si="16"/>
        <v>5</v>
      </c>
      <c r="AG86" s="109">
        <f t="shared" si="17"/>
        <v>0</v>
      </c>
      <c r="AH86" s="109">
        <f t="shared" si="18"/>
        <v>5</v>
      </c>
    </row>
    <row r="87" spans="1:34" ht="27.75">
      <c r="A87" s="182" t="s">
        <v>82</v>
      </c>
      <c r="B87" s="182"/>
      <c r="C87" s="105"/>
      <c r="D87" s="74">
        <v>1</v>
      </c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>
        <v>1</v>
      </c>
      <c r="AA87" s="74"/>
      <c r="AB87" s="74"/>
      <c r="AC87" s="74"/>
      <c r="AD87" s="74"/>
      <c r="AE87" s="74"/>
      <c r="AF87" s="109">
        <f t="shared" si="16"/>
        <v>2</v>
      </c>
      <c r="AG87" s="109">
        <f t="shared" si="17"/>
        <v>0</v>
      </c>
      <c r="AH87" s="109">
        <f t="shared" si="18"/>
        <v>2</v>
      </c>
    </row>
    <row r="88" spans="1:34" ht="27.75">
      <c r="A88" s="182" t="s">
        <v>144</v>
      </c>
      <c r="B88" s="182"/>
      <c r="C88" s="105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109">
        <f t="shared" si="16"/>
        <v>0</v>
      </c>
      <c r="AG88" s="109">
        <f t="shared" si="17"/>
        <v>0</v>
      </c>
      <c r="AH88" s="109">
        <f t="shared" si="18"/>
        <v>0</v>
      </c>
    </row>
    <row r="89" spans="1:34" ht="27.75">
      <c r="A89" s="182" t="s">
        <v>76</v>
      </c>
      <c r="B89" s="182"/>
      <c r="C89" s="105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109">
        <f t="shared" si="16"/>
        <v>0</v>
      </c>
      <c r="AG89" s="109">
        <f t="shared" si="17"/>
        <v>0</v>
      </c>
      <c r="AH89" s="109">
        <f t="shared" si="18"/>
        <v>0</v>
      </c>
    </row>
    <row r="90" spans="1:34" ht="27.75">
      <c r="A90" s="182" t="s">
        <v>83</v>
      </c>
      <c r="B90" s="182"/>
      <c r="C90" s="105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109">
        <f t="shared" si="16"/>
        <v>0</v>
      </c>
      <c r="AG90" s="109">
        <f t="shared" si="17"/>
        <v>0</v>
      </c>
      <c r="AH90" s="109">
        <f t="shared" si="18"/>
        <v>0</v>
      </c>
    </row>
    <row r="91" spans="1:34" ht="27.75">
      <c r="A91" s="182" t="s">
        <v>206</v>
      </c>
      <c r="B91" s="182"/>
      <c r="C91" s="105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109">
        <f t="shared" si="16"/>
        <v>0</v>
      </c>
      <c r="AG91" s="109">
        <f t="shared" si="17"/>
        <v>0</v>
      </c>
      <c r="AH91" s="109">
        <f t="shared" si="18"/>
        <v>0</v>
      </c>
    </row>
    <row r="92" spans="1:34" ht="27.75">
      <c r="A92" s="182" t="s">
        <v>207</v>
      </c>
      <c r="B92" s="182"/>
      <c r="C92" s="105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109">
        <f t="shared" si="16"/>
        <v>0</v>
      </c>
      <c r="AG92" s="109">
        <f t="shared" si="17"/>
        <v>0</v>
      </c>
      <c r="AH92" s="109">
        <f t="shared" si="18"/>
        <v>0</v>
      </c>
    </row>
    <row r="93" spans="1:34" ht="27.75">
      <c r="A93" s="182" t="s">
        <v>85</v>
      </c>
      <c r="B93" s="182"/>
      <c r="C93" s="105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109">
        <f t="shared" si="16"/>
        <v>0</v>
      </c>
      <c r="AG93" s="109">
        <f t="shared" si="17"/>
        <v>0</v>
      </c>
      <c r="AH93" s="109">
        <f t="shared" si="18"/>
        <v>0</v>
      </c>
    </row>
    <row r="94" spans="1:34" ht="27.75">
      <c r="A94" s="182" t="s">
        <v>212</v>
      </c>
      <c r="B94" s="182"/>
      <c r="C94" s="105"/>
      <c r="D94" s="74">
        <v>2</v>
      </c>
      <c r="E94" s="74">
        <v>2</v>
      </c>
      <c r="F94" s="74"/>
      <c r="G94" s="74"/>
      <c r="H94" s="74">
        <v>1</v>
      </c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109">
        <f t="shared" si="16"/>
        <v>3</v>
      </c>
      <c r="AG94" s="109">
        <f t="shared" si="17"/>
        <v>2</v>
      </c>
      <c r="AH94" s="109">
        <f t="shared" si="18"/>
        <v>5</v>
      </c>
    </row>
    <row r="95" spans="1:34" ht="27.75">
      <c r="A95" s="182" t="s">
        <v>219</v>
      </c>
      <c r="B95" s="182"/>
      <c r="C95" s="105"/>
      <c r="D95" s="74">
        <v>7</v>
      </c>
      <c r="E95" s="74"/>
      <c r="F95" s="74">
        <v>4</v>
      </c>
      <c r="G95" s="74">
        <v>1</v>
      </c>
      <c r="H95" s="74"/>
      <c r="I95" s="74"/>
      <c r="J95" s="74">
        <v>3</v>
      </c>
      <c r="K95" s="74"/>
      <c r="L95" s="74">
        <v>1</v>
      </c>
      <c r="M95" s="74"/>
      <c r="N95" s="74">
        <v>1</v>
      </c>
      <c r="O95" s="74"/>
      <c r="P95" s="74">
        <v>1</v>
      </c>
      <c r="Q95" s="74"/>
      <c r="R95" s="74">
        <v>1</v>
      </c>
      <c r="S95" s="74"/>
      <c r="T95" s="74">
        <v>1</v>
      </c>
      <c r="U95" s="74"/>
      <c r="V95" s="74">
        <v>1</v>
      </c>
      <c r="W95" s="74"/>
      <c r="X95" s="74"/>
      <c r="Y95" s="74"/>
      <c r="Z95" s="74">
        <v>2</v>
      </c>
      <c r="AA95" s="74"/>
      <c r="AB95" s="74">
        <v>1</v>
      </c>
      <c r="AC95" s="74">
        <v>1</v>
      </c>
      <c r="AD95" s="74">
        <v>3</v>
      </c>
      <c r="AE95" s="74"/>
      <c r="AF95" s="109">
        <f t="shared" si="16"/>
        <v>26</v>
      </c>
      <c r="AG95" s="109">
        <f t="shared" si="17"/>
        <v>2</v>
      </c>
      <c r="AH95" s="109">
        <f t="shared" si="18"/>
        <v>28</v>
      </c>
    </row>
    <row r="96" spans="1:34" ht="27.75">
      <c r="A96" s="182" t="s">
        <v>90</v>
      </c>
      <c r="B96" s="182"/>
      <c r="C96" s="105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109">
        <f t="shared" si="16"/>
        <v>0</v>
      </c>
      <c r="AG96" s="109">
        <f t="shared" si="17"/>
        <v>0</v>
      </c>
      <c r="AH96" s="109">
        <f t="shared" si="18"/>
        <v>0</v>
      </c>
    </row>
    <row r="97" spans="1:34" ht="27.75">
      <c r="A97" s="182" t="s">
        <v>200</v>
      </c>
      <c r="B97" s="182"/>
      <c r="C97" s="105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109">
        <f t="shared" si="16"/>
        <v>0</v>
      </c>
      <c r="AG97" s="109">
        <f t="shared" si="17"/>
        <v>0</v>
      </c>
      <c r="AH97" s="109">
        <f t="shared" si="18"/>
        <v>0</v>
      </c>
    </row>
    <row r="98" spans="1:34" ht="27.75">
      <c r="A98" s="183" t="s">
        <v>208</v>
      </c>
      <c r="B98" s="183"/>
      <c r="C98" s="106"/>
      <c r="D98" s="77">
        <f aca="true" t="shared" si="19" ref="D98:AE98">SUM(D78:D97)</f>
        <v>17</v>
      </c>
      <c r="E98" s="77">
        <f t="shared" si="19"/>
        <v>18</v>
      </c>
      <c r="F98" s="77">
        <f t="shared" si="19"/>
        <v>10</v>
      </c>
      <c r="G98" s="77">
        <f t="shared" si="19"/>
        <v>5</v>
      </c>
      <c r="H98" s="77">
        <f t="shared" si="19"/>
        <v>3</v>
      </c>
      <c r="I98" s="77">
        <f t="shared" si="19"/>
        <v>0</v>
      </c>
      <c r="J98" s="77">
        <f t="shared" si="19"/>
        <v>5</v>
      </c>
      <c r="K98" s="77">
        <f t="shared" si="19"/>
        <v>0</v>
      </c>
      <c r="L98" s="77">
        <f t="shared" si="19"/>
        <v>4</v>
      </c>
      <c r="M98" s="77">
        <f t="shared" si="19"/>
        <v>2</v>
      </c>
      <c r="N98" s="77">
        <f t="shared" si="19"/>
        <v>5</v>
      </c>
      <c r="O98" s="77">
        <f t="shared" si="19"/>
        <v>1</v>
      </c>
      <c r="P98" s="77">
        <f t="shared" si="19"/>
        <v>3</v>
      </c>
      <c r="Q98" s="77">
        <f t="shared" si="19"/>
        <v>3</v>
      </c>
      <c r="R98" s="77">
        <f t="shared" si="19"/>
        <v>1</v>
      </c>
      <c r="S98" s="77">
        <f t="shared" si="19"/>
        <v>0</v>
      </c>
      <c r="T98" s="77">
        <f t="shared" si="19"/>
        <v>2</v>
      </c>
      <c r="U98" s="77">
        <f t="shared" si="19"/>
        <v>1</v>
      </c>
      <c r="V98" s="77">
        <f t="shared" si="19"/>
        <v>5</v>
      </c>
      <c r="W98" s="77">
        <f t="shared" si="19"/>
        <v>1</v>
      </c>
      <c r="X98" s="77">
        <f t="shared" si="19"/>
        <v>1</v>
      </c>
      <c r="Y98" s="77">
        <f t="shared" si="19"/>
        <v>0</v>
      </c>
      <c r="Z98" s="77">
        <f t="shared" si="19"/>
        <v>4</v>
      </c>
      <c r="AA98" s="77">
        <f t="shared" si="19"/>
        <v>0</v>
      </c>
      <c r="AB98" s="77">
        <f t="shared" si="19"/>
        <v>9</v>
      </c>
      <c r="AC98" s="77">
        <f t="shared" si="19"/>
        <v>4</v>
      </c>
      <c r="AD98" s="77">
        <f t="shared" si="19"/>
        <v>4</v>
      </c>
      <c r="AE98" s="77">
        <f t="shared" si="19"/>
        <v>2</v>
      </c>
      <c r="AF98" s="77">
        <f t="shared" si="16"/>
        <v>73</v>
      </c>
      <c r="AG98" s="77">
        <f t="shared" si="17"/>
        <v>37</v>
      </c>
      <c r="AH98" s="77">
        <f t="shared" si="18"/>
        <v>110</v>
      </c>
    </row>
    <row r="102" ht="27.75">
      <c r="Q102" s="80">
        <v>1070</v>
      </c>
    </row>
    <row r="103" ht="27.75">
      <c r="Q103" s="80">
        <v>642</v>
      </c>
    </row>
  </sheetData>
  <sheetProtection/>
  <mergeCells count="91">
    <mergeCell ref="AD76:AE76"/>
    <mergeCell ref="A75:AH75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F76:AH76"/>
    <mergeCell ref="A95:B95"/>
    <mergeCell ref="A96:B96"/>
    <mergeCell ref="A97:B97"/>
    <mergeCell ref="A98:B98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89:B89"/>
    <mergeCell ref="A81:B81"/>
    <mergeCell ref="A82:B82"/>
    <mergeCell ref="A83:B83"/>
    <mergeCell ref="A84:B84"/>
    <mergeCell ref="A76:B77"/>
    <mergeCell ref="A78:B78"/>
    <mergeCell ref="A79:B79"/>
    <mergeCell ref="A80:B80"/>
    <mergeCell ref="A68:B70"/>
    <mergeCell ref="A65:B67"/>
    <mergeCell ref="A50:B51"/>
    <mergeCell ref="A48:B49"/>
    <mergeCell ref="A46:B47"/>
    <mergeCell ref="A52:B53"/>
    <mergeCell ref="A63:B64"/>
    <mergeCell ref="A62:B62"/>
    <mergeCell ref="A61:B61"/>
    <mergeCell ref="A58:B60"/>
    <mergeCell ref="A56:B57"/>
    <mergeCell ref="A55:B55"/>
    <mergeCell ref="A54:B54"/>
    <mergeCell ref="V2:W2"/>
    <mergeCell ref="X2:Y2"/>
    <mergeCell ref="B24:B25"/>
    <mergeCell ref="B38:B39"/>
    <mergeCell ref="B36:B37"/>
    <mergeCell ref="B30:B31"/>
    <mergeCell ref="B28:B29"/>
    <mergeCell ref="B26:B27"/>
    <mergeCell ref="B32:B33"/>
    <mergeCell ref="A14:B15"/>
    <mergeCell ref="B34:B35"/>
    <mergeCell ref="A8:B9"/>
    <mergeCell ref="A18:B19"/>
    <mergeCell ref="A16:B17"/>
    <mergeCell ref="A12:B13"/>
    <mergeCell ref="A10:B11"/>
    <mergeCell ref="D2:E2"/>
    <mergeCell ref="F2:G2"/>
    <mergeCell ref="A44:B45"/>
    <mergeCell ref="A42:B43"/>
    <mergeCell ref="A40:B41"/>
    <mergeCell ref="A2:C3"/>
    <mergeCell ref="A22:A31"/>
    <mergeCell ref="A32:A39"/>
    <mergeCell ref="AD2:AE2"/>
    <mergeCell ref="A1:AH1"/>
    <mergeCell ref="AB2:AC2"/>
    <mergeCell ref="B22:B23"/>
    <mergeCell ref="H2:I2"/>
    <mergeCell ref="J2:K2"/>
    <mergeCell ref="L2:M2"/>
    <mergeCell ref="N2:O2"/>
    <mergeCell ref="P2:Q2"/>
    <mergeCell ref="R2:S2"/>
    <mergeCell ref="T2:U2"/>
    <mergeCell ref="A20:B21"/>
    <mergeCell ref="Z2:AA2"/>
    <mergeCell ref="AF2:AH2"/>
    <mergeCell ref="A6:B7"/>
    <mergeCell ref="A4:B5"/>
  </mergeCells>
  <printOptions horizontalCentered="1" verticalCentered="1"/>
  <pageMargins left="0.07874015748031496" right="0.1968503937007874" top="0.15748031496062992" bottom="0.15748031496062992" header="0" footer="0"/>
  <pageSetup horizontalDpi="600" verticalDpi="600" orientation="landscape" scale="80" r:id="rId1"/>
  <rowBreaks count="4" manualBreakCount="4">
    <brk id="17" max="255" man="1"/>
    <brk id="31" max="255" man="1"/>
    <brk id="47" max="255" man="1"/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T12"/>
  <sheetViews>
    <sheetView rightToLeft="1" zoomScale="80" zoomScaleNormal="80" zoomScalePageLayoutView="0" workbookViewId="0" topLeftCell="A1">
      <selection activeCell="C12" sqref="C12:D12"/>
    </sheetView>
  </sheetViews>
  <sheetFormatPr defaultColWidth="8.57421875" defaultRowHeight="15"/>
  <cols>
    <col min="1" max="1" width="11.00390625" style="1" customWidth="1"/>
    <col min="2" max="2" width="14.421875" style="1" customWidth="1"/>
    <col min="3" max="3" width="8.421875" style="1" customWidth="1"/>
    <col min="4" max="4" width="8.57421875" style="1" customWidth="1"/>
    <col min="5" max="5" width="10.00390625" style="7" customWidth="1"/>
    <col min="6" max="7" width="8.421875" style="1" customWidth="1"/>
    <col min="8" max="8" width="7.57421875" style="1" bestFit="1" customWidth="1"/>
    <col min="9" max="16384" width="8.421875" style="1" customWidth="1"/>
  </cols>
  <sheetData>
    <row r="1" ht="21.75" customHeight="1"/>
    <row r="2" spans="1:15" ht="38.25" customHeight="1">
      <c r="A2" s="128" t="s">
        <v>236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9" ht="26.25" customHeight="1">
      <c r="A3" s="191" t="s">
        <v>179</v>
      </c>
      <c r="B3" s="89"/>
      <c r="C3" s="189" t="s">
        <v>178</v>
      </c>
      <c r="D3" s="190"/>
      <c r="E3" s="189" t="s">
        <v>177</v>
      </c>
      <c r="F3" s="190"/>
      <c r="G3" s="189" t="s">
        <v>176</v>
      </c>
      <c r="H3" s="190"/>
      <c r="I3" s="189" t="s">
        <v>175</v>
      </c>
      <c r="J3" s="190"/>
      <c r="K3" s="189" t="s">
        <v>174</v>
      </c>
      <c r="L3" s="190"/>
      <c r="M3" s="189" t="s">
        <v>173</v>
      </c>
      <c r="N3" s="190"/>
      <c r="O3" s="189" t="s">
        <v>172</v>
      </c>
      <c r="P3" s="190"/>
      <c r="Q3" s="188" t="s">
        <v>0</v>
      </c>
      <c r="R3" s="188"/>
      <c r="S3" s="188"/>
    </row>
    <row r="4" spans="1:19" ht="27.75">
      <c r="A4" s="192"/>
      <c r="B4" s="90"/>
      <c r="C4" s="87" t="s">
        <v>1</v>
      </c>
      <c r="D4" s="87" t="s">
        <v>198</v>
      </c>
      <c r="E4" s="87" t="s">
        <v>1</v>
      </c>
      <c r="F4" s="87" t="s">
        <v>198</v>
      </c>
      <c r="G4" s="87" t="s">
        <v>1</v>
      </c>
      <c r="H4" s="87" t="s">
        <v>198</v>
      </c>
      <c r="I4" s="87" t="s">
        <v>1</v>
      </c>
      <c r="J4" s="87" t="s">
        <v>198</v>
      </c>
      <c r="K4" s="87" t="s">
        <v>1</v>
      </c>
      <c r="L4" s="87" t="s">
        <v>198</v>
      </c>
      <c r="M4" s="87" t="s">
        <v>1</v>
      </c>
      <c r="N4" s="87" t="s">
        <v>198</v>
      </c>
      <c r="O4" s="87" t="s">
        <v>1</v>
      </c>
      <c r="P4" s="87" t="s">
        <v>198</v>
      </c>
      <c r="Q4" s="87" t="s">
        <v>1</v>
      </c>
      <c r="R4" s="87" t="s">
        <v>198</v>
      </c>
      <c r="S4" s="87" t="s">
        <v>80</v>
      </c>
    </row>
    <row r="5" spans="1:19" ht="36" customHeight="1">
      <c r="A5" s="193" t="s">
        <v>183</v>
      </c>
      <c r="B5" s="78" t="s">
        <v>184</v>
      </c>
      <c r="C5" s="74">
        <v>266</v>
      </c>
      <c r="D5" s="74">
        <v>218</v>
      </c>
      <c r="E5" s="74">
        <v>3</v>
      </c>
      <c r="F5" s="74">
        <v>1</v>
      </c>
      <c r="G5" s="74">
        <v>13</v>
      </c>
      <c r="H5" s="74">
        <v>4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1</v>
      </c>
      <c r="O5" s="74">
        <v>0</v>
      </c>
      <c r="P5" s="74">
        <v>0</v>
      </c>
      <c r="Q5" s="75">
        <f>C5+E5+G5+I5+K5+M5+O5</f>
        <v>282</v>
      </c>
      <c r="R5" s="75">
        <f>D5+F5+H5+J5+L5+N5+P5</f>
        <v>224</v>
      </c>
      <c r="S5" s="75">
        <f>R5+Q5</f>
        <v>506</v>
      </c>
    </row>
    <row r="6" spans="1:19" ht="36" customHeight="1">
      <c r="A6" s="194"/>
      <c r="B6" s="78" t="s">
        <v>230</v>
      </c>
      <c r="C6" s="74">
        <v>247</v>
      </c>
      <c r="D6" s="74">
        <v>471</v>
      </c>
      <c r="E6" s="74">
        <v>26</v>
      </c>
      <c r="F6" s="74">
        <v>35</v>
      </c>
      <c r="G6" s="74">
        <v>0</v>
      </c>
      <c r="H6" s="74">
        <v>0</v>
      </c>
      <c r="I6" s="74">
        <v>1</v>
      </c>
      <c r="J6" s="74">
        <v>3</v>
      </c>
      <c r="K6" s="74">
        <v>0</v>
      </c>
      <c r="L6" s="74">
        <v>0</v>
      </c>
      <c r="M6" s="74">
        <v>0</v>
      </c>
      <c r="N6" s="74">
        <v>3</v>
      </c>
      <c r="O6" s="74">
        <v>0</v>
      </c>
      <c r="P6" s="74">
        <v>0</v>
      </c>
      <c r="Q6" s="75">
        <f aca="true" t="shared" si="0" ref="Q6:Q12">C6+E6+G6+I6+K6+M6+O6</f>
        <v>274</v>
      </c>
      <c r="R6" s="75">
        <f aca="true" t="shared" si="1" ref="R6:R12">D6+F6+H6+J6+L6+N6+P6</f>
        <v>512</v>
      </c>
      <c r="S6" s="75">
        <f aca="true" t="shared" si="2" ref="S6:S12">R6+Q6</f>
        <v>786</v>
      </c>
    </row>
    <row r="7" spans="1:19" ht="36" customHeight="1">
      <c r="A7" s="195" t="s">
        <v>88</v>
      </c>
      <c r="B7" s="88" t="s">
        <v>69</v>
      </c>
      <c r="C7" s="76">
        <v>221</v>
      </c>
      <c r="D7" s="76">
        <v>323</v>
      </c>
      <c r="E7" s="76">
        <v>28</v>
      </c>
      <c r="F7" s="76">
        <v>31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5">
        <f t="shared" si="0"/>
        <v>249</v>
      </c>
      <c r="R7" s="75">
        <f t="shared" si="1"/>
        <v>354</v>
      </c>
      <c r="S7" s="75">
        <f t="shared" si="2"/>
        <v>603</v>
      </c>
    </row>
    <row r="8" spans="1:19" ht="36" customHeight="1">
      <c r="A8" s="196"/>
      <c r="B8" s="88" t="s">
        <v>231</v>
      </c>
      <c r="C8" s="76">
        <v>174</v>
      </c>
      <c r="D8" s="76">
        <v>927</v>
      </c>
      <c r="E8" s="76">
        <v>2</v>
      </c>
      <c r="F8" s="76">
        <v>39</v>
      </c>
      <c r="G8" s="76">
        <v>0</v>
      </c>
      <c r="H8" s="76">
        <v>0</v>
      </c>
      <c r="I8" s="76">
        <v>0</v>
      </c>
      <c r="J8" s="76">
        <v>2</v>
      </c>
      <c r="K8" s="76">
        <v>0</v>
      </c>
      <c r="L8" s="76">
        <v>0</v>
      </c>
      <c r="M8" s="76">
        <v>0</v>
      </c>
      <c r="N8" s="76">
        <v>3</v>
      </c>
      <c r="O8" s="76">
        <v>0</v>
      </c>
      <c r="P8" s="76">
        <v>1</v>
      </c>
      <c r="Q8" s="75">
        <f t="shared" si="0"/>
        <v>176</v>
      </c>
      <c r="R8" s="75">
        <f t="shared" si="1"/>
        <v>972</v>
      </c>
      <c r="S8" s="75">
        <f t="shared" si="2"/>
        <v>1148</v>
      </c>
    </row>
    <row r="9" spans="1:19" ht="51.75" customHeight="1">
      <c r="A9" s="91" t="s">
        <v>39</v>
      </c>
      <c r="B9" s="88" t="s">
        <v>201</v>
      </c>
      <c r="C9" s="76">
        <v>251</v>
      </c>
      <c r="D9" s="76">
        <v>138</v>
      </c>
      <c r="E9" s="76">
        <v>18</v>
      </c>
      <c r="F9" s="76">
        <v>13</v>
      </c>
      <c r="G9" s="76">
        <v>0</v>
      </c>
      <c r="H9" s="76">
        <v>0</v>
      </c>
      <c r="I9" s="76">
        <v>0</v>
      </c>
      <c r="J9" s="76">
        <v>1</v>
      </c>
      <c r="K9" s="76">
        <v>1</v>
      </c>
      <c r="L9" s="76">
        <v>0</v>
      </c>
      <c r="M9" s="76">
        <v>3</v>
      </c>
      <c r="N9" s="76">
        <v>2</v>
      </c>
      <c r="O9" s="76">
        <v>0</v>
      </c>
      <c r="P9" s="76">
        <v>0</v>
      </c>
      <c r="Q9" s="75">
        <f t="shared" si="0"/>
        <v>273</v>
      </c>
      <c r="R9" s="75">
        <f t="shared" si="1"/>
        <v>154</v>
      </c>
      <c r="S9" s="75">
        <f t="shared" si="2"/>
        <v>427</v>
      </c>
    </row>
    <row r="10" spans="1:19" ht="51.75" customHeight="1">
      <c r="A10" s="91" t="s">
        <v>233</v>
      </c>
      <c r="B10" s="88" t="s">
        <v>232</v>
      </c>
      <c r="C10" s="76">
        <v>10</v>
      </c>
      <c r="D10" s="76">
        <v>4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5">
        <f t="shared" si="0"/>
        <v>10</v>
      </c>
      <c r="R10" s="75">
        <f t="shared" si="1"/>
        <v>4</v>
      </c>
      <c r="S10" s="75">
        <f t="shared" si="2"/>
        <v>14</v>
      </c>
    </row>
    <row r="11" spans="1:20" ht="51.75" customHeight="1">
      <c r="A11" s="92" t="s">
        <v>64</v>
      </c>
      <c r="B11" s="78" t="s">
        <v>234</v>
      </c>
      <c r="C11" s="74">
        <v>274</v>
      </c>
      <c r="D11" s="74">
        <v>91</v>
      </c>
      <c r="E11" s="74">
        <v>3</v>
      </c>
      <c r="F11" s="74">
        <v>1</v>
      </c>
      <c r="G11" s="74">
        <v>0</v>
      </c>
      <c r="H11" s="74">
        <v>0</v>
      </c>
      <c r="I11" s="74">
        <v>1</v>
      </c>
      <c r="J11" s="74">
        <v>0</v>
      </c>
      <c r="K11" s="74">
        <v>1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5">
        <f t="shared" si="0"/>
        <v>279</v>
      </c>
      <c r="R11" s="75">
        <f t="shared" si="1"/>
        <v>92</v>
      </c>
      <c r="S11" s="75">
        <f t="shared" si="2"/>
        <v>371</v>
      </c>
      <c r="T11" s="6"/>
    </row>
    <row r="12" spans="1:19" ht="33.75" customHeight="1">
      <c r="A12" s="188" t="s">
        <v>93</v>
      </c>
      <c r="B12" s="188"/>
      <c r="C12" s="75">
        <f>SUM(C5:C11)</f>
        <v>1443</v>
      </c>
      <c r="D12" s="75">
        <f aca="true" t="shared" si="3" ref="D12:P12">SUM(D5:D11)</f>
        <v>2172</v>
      </c>
      <c r="E12" s="75">
        <f t="shared" si="3"/>
        <v>80</v>
      </c>
      <c r="F12" s="75">
        <f t="shared" si="3"/>
        <v>120</v>
      </c>
      <c r="G12" s="75">
        <f t="shared" si="3"/>
        <v>13</v>
      </c>
      <c r="H12" s="75">
        <f t="shared" si="3"/>
        <v>4</v>
      </c>
      <c r="I12" s="75">
        <f t="shared" si="3"/>
        <v>2</v>
      </c>
      <c r="J12" s="75">
        <f t="shared" si="3"/>
        <v>6</v>
      </c>
      <c r="K12" s="75">
        <f t="shared" si="3"/>
        <v>2</v>
      </c>
      <c r="L12" s="75">
        <f t="shared" si="3"/>
        <v>0</v>
      </c>
      <c r="M12" s="75">
        <f t="shared" si="3"/>
        <v>3</v>
      </c>
      <c r="N12" s="75">
        <f t="shared" si="3"/>
        <v>9</v>
      </c>
      <c r="O12" s="75">
        <f t="shared" si="3"/>
        <v>0</v>
      </c>
      <c r="P12" s="75">
        <f t="shared" si="3"/>
        <v>1</v>
      </c>
      <c r="Q12" s="75">
        <f t="shared" si="0"/>
        <v>1543</v>
      </c>
      <c r="R12" s="75">
        <f t="shared" si="1"/>
        <v>2312</v>
      </c>
      <c r="S12" s="75">
        <f t="shared" si="2"/>
        <v>3855</v>
      </c>
    </row>
  </sheetData>
  <sheetProtection/>
  <mergeCells count="13">
    <mergeCell ref="Q3:S3"/>
    <mergeCell ref="A12:B12"/>
    <mergeCell ref="A2:O2"/>
    <mergeCell ref="M3:N3"/>
    <mergeCell ref="O3:P3"/>
    <mergeCell ref="I3:J3"/>
    <mergeCell ref="K3:L3"/>
    <mergeCell ref="A3:A4"/>
    <mergeCell ref="A5:A6"/>
    <mergeCell ref="A7:A8"/>
    <mergeCell ref="C3:D3"/>
    <mergeCell ref="E3:F3"/>
    <mergeCell ref="G3:H3"/>
  </mergeCells>
  <printOptions horizontalCentered="1" verticalCentered="1"/>
  <pageMargins left="0.19" right="0.2" top="0.55" bottom="0.8" header="0" footer="0"/>
  <pageSetup horizontalDpi="200" verticalDpi="200" orientation="landscape" paperSize="9" scale="79" r:id="rId1"/>
  <colBreaks count="1" manualBreakCount="1">
    <brk id="3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rightToLeft="1" zoomScale="70" zoomScaleNormal="70" zoomScalePageLayoutView="0" workbookViewId="0" topLeftCell="A1">
      <selection activeCell="H26" sqref="H26"/>
    </sheetView>
  </sheetViews>
  <sheetFormatPr defaultColWidth="9.140625" defaultRowHeight="15"/>
  <cols>
    <col min="1" max="1" width="9.00390625" style="95" customWidth="1"/>
    <col min="2" max="2" width="18.140625" style="93" customWidth="1"/>
    <col min="3" max="30" width="5.8515625" style="0" customWidth="1"/>
    <col min="31" max="31" width="6.7109375" style="0" customWidth="1"/>
  </cols>
  <sheetData>
    <row r="1" spans="1:31" ht="30">
      <c r="A1" s="197" t="s">
        <v>251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</row>
    <row r="2" spans="1:33" ht="57" customHeight="1">
      <c r="A2" s="199" t="s">
        <v>179</v>
      </c>
      <c r="B2" s="201" t="s">
        <v>237</v>
      </c>
      <c r="C2" s="155" t="s">
        <v>238</v>
      </c>
      <c r="D2" s="156"/>
      <c r="E2" s="155" t="s">
        <v>199</v>
      </c>
      <c r="F2" s="156"/>
      <c r="G2" s="155" t="s">
        <v>239</v>
      </c>
      <c r="H2" s="156"/>
      <c r="I2" s="155" t="s">
        <v>240</v>
      </c>
      <c r="J2" s="156"/>
      <c r="K2" s="155" t="s">
        <v>241</v>
      </c>
      <c r="L2" s="156"/>
      <c r="M2" s="155" t="s">
        <v>242</v>
      </c>
      <c r="N2" s="156"/>
      <c r="O2" s="155" t="s">
        <v>243</v>
      </c>
      <c r="P2" s="156"/>
      <c r="Q2" s="155" t="s">
        <v>244</v>
      </c>
      <c r="R2" s="156"/>
      <c r="S2" s="155" t="s">
        <v>245</v>
      </c>
      <c r="T2" s="156"/>
      <c r="U2" s="155" t="s">
        <v>246</v>
      </c>
      <c r="V2" s="156"/>
      <c r="W2" s="155" t="s">
        <v>247</v>
      </c>
      <c r="X2" s="156"/>
      <c r="Y2" s="155" t="s">
        <v>248</v>
      </c>
      <c r="Z2" s="156"/>
      <c r="AA2" s="155" t="s">
        <v>249</v>
      </c>
      <c r="AB2" s="156"/>
      <c r="AC2" s="155" t="s">
        <v>250</v>
      </c>
      <c r="AD2" s="156"/>
      <c r="AE2" s="203" t="s">
        <v>209</v>
      </c>
      <c r="AF2" s="203"/>
      <c r="AG2" s="203"/>
    </row>
    <row r="3" spans="1:33" ht="49.5" customHeight="1">
      <c r="A3" s="200"/>
      <c r="B3" s="202"/>
      <c r="C3" s="75" t="s">
        <v>1</v>
      </c>
      <c r="D3" s="75" t="s">
        <v>198</v>
      </c>
      <c r="E3" s="75" t="s">
        <v>1</v>
      </c>
      <c r="F3" s="75" t="s">
        <v>198</v>
      </c>
      <c r="G3" s="75" t="s">
        <v>1</v>
      </c>
      <c r="H3" s="75" t="s">
        <v>198</v>
      </c>
      <c r="I3" s="75" t="s">
        <v>1</v>
      </c>
      <c r="J3" s="75" t="s">
        <v>198</v>
      </c>
      <c r="K3" s="75" t="s">
        <v>1</v>
      </c>
      <c r="L3" s="75" t="s">
        <v>198</v>
      </c>
      <c r="M3" s="75" t="s">
        <v>1</v>
      </c>
      <c r="N3" s="75" t="s">
        <v>198</v>
      </c>
      <c r="O3" s="75" t="s">
        <v>1</v>
      </c>
      <c r="P3" s="75" t="s">
        <v>198</v>
      </c>
      <c r="Q3" s="75" t="s">
        <v>1</v>
      </c>
      <c r="R3" s="75" t="s">
        <v>198</v>
      </c>
      <c r="S3" s="75" t="s">
        <v>1</v>
      </c>
      <c r="T3" s="75" t="s">
        <v>198</v>
      </c>
      <c r="U3" s="75" t="s">
        <v>1</v>
      </c>
      <c r="V3" s="75" t="s">
        <v>198</v>
      </c>
      <c r="W3" s="75" t="s">
        <v>1</v>
      </c>
      <c r="X3" s="75" t="s">
        <v>198</v>
      </c>
      <c r="Y3" s="75" t="s">
        <v>1</v>
      </c>
      <c r="Z3" s="75" t="s">
        <v>198</v>
      </c>
      <c r="AA3" s="75" t="s">
        <v>1</v>
      </c>
      <c r="AB3" s="75" t="s">
        <v>198</v>
      </c>
      <c r="AC3" s="75" t="s">
        <v>1</v>
      </c>
      <c r="AD3" s="75" t="s">
        <v>198</v>
      </c>
      <c r="AE3" s="75" t="s">
        <v>1</v>
      </c>
      <c r="AF3" s="75" t="s">
        <v>198</v>
      </c>
      <c r="AG3" s="75" t="s">
        <v>80</v>
      </c>
    </row>
    <row r="4" spans="1:33" ht="45.75" customHeight="1">
      <c r="A4" s="198" t="s">
        <v>183</v>
      </c>
      <c r="B4" s="78" t="s">
        <v>184</v>
      </c>
      <c r="C4" s="74">
        <v>49</v>
      </c>
      <c r="D4" s="74">
        <v>54</v>
      </c>
      <c r="E4" s="74">
        <v>31</v>
      </c>
      <c r="F4" s="74">
        <v>33</v>
      </c>
      <c r="G4" s="74">
        <v>20</v>
      </c>
      <c r="H4" s="74">
        <v>3</v>
      </c>
      <c r="I4" s="74">
        <v>23</v>
      </c>
      <c r="J4" s="74">
        <v>19</v>
      </c>
      <c r="K4" s="74">
        <v>24</v>
      </c>
      <c r="L4" s="74">
        <v>21</v>
      </c>
      <c r="M4" s="74">
        <v>18</v>
      </c>
      <c r="N4" s="74">
        <v>28</v>
      </c>
      <c r="O4" s="74">
        <v>10</v>
      </c>
      <c r="P4" s="74">
        <v>19</v>
      </c>
      <c r="Q4" s="74">
        <v>6</v>
      </c>
      <c r="R4" s="74">
        <v>1</v>
      </c>
      <c r="S4" s="74">
        <v>6</v>
      </c>
      <c r="T4" s="74">
        <v>2</v>
      </c>
      <c r="U4" s="74">
        <v>22</v>
      </c>
      <c r="V4" s="74">
        <v>12</v>
      </c>
      <c r="W4" s="74">
        <v>3</v>
      </c>
      <c r="X4" s="74">
        <v>1</v>
      </c>
      <c r="Y4" s="74">
        <v>14</v>
      </c>
      <c r="Z4" s="74">
        <v>10</v>
      </c>
      <c r="AA4" s="74">
        <v>30</v>
      </c>
      <c r="AB4" s="74">
        <v>6</v>
      </c>
      <c r="AC4" s="74">
        <v>10</v>
      </c>
      <c r="AD4" s="74">
        <v>9</v>
      </c>
      <c r="AE4" s="75">
        <f>C4+E4+G4+I4+K4+M4+O4+Q4+S4+U4+W4+Y4+AA4+AC4</f>
        <v>266</v>
      </c>
      <c r="AF4" s="75">
        <f>D4+F4+H4+J4+L4+N4+P4+R4+T4+V4+X4+Z4+AB4+AD4</f>
        <v>218</v>
      </c>
      <c r="AG4" s="75">
        <f>AE4+AF4</f>
        <v>484</v>
      </c>
    </row>
    <row r="5" spans="1:33" ht="45.75" customHeight="1">
      <c r="A5" s="198"/>
      <c r="B5" s="78" t="s">
        <v>230</v>
      </c>
      <c r="C5" s="74">
        <v>55</v>
      </c>
      <c r="D5" s="74">
        <v>162</v>
      </c>
      <c r="E5" s="74">
        <v>30</v>
      </c>
      <c r="F5" s="74">
        <v>91</v>
      </c>
      <c r="G5" s="74">
        <v>3</v>
      </c>
      <c r="H5" s="74">
        <v>3</v>
      </c>
      <c r="I5" s="74">
        <v>5</v>
      </c>
      <c r="J5" s="74">
        <v>13</v>
      </c>
      <c r="K5" s="74">
        <v>13</v>
      </c>
      <c r="L5" s="74">
        <v>21</v>
      </c>
      <c r="M5" s="74">
        <v>6</v>
      </c>
      <c r="N5" s="74">
        <v>25</v>
      </c>
      <c r="O5" s="74">
        <v>5</v>
      </c>
      <c r="P5" s="74">
        <v>22</v>
      </c>
      <c r="Q5" s="74">
        <v>15</v>
      </c>
      <c r="R5" s="74">
        <v>12</v>
      </c>
      <c r="S5" s="74">
        <v>3</v>
      </c>
      <c r="T5" s="74">
        <v>5</v>
      </c>
      <c r="U5" s="74">
        <v>24</v>
      </c>
      <c r="V5" s="74">
        <v>25</v>
      </c>
      <c r="W5" s="74">
        <v>2</v>
      </c>
      <c r="X5" s="74">
        <v>0</v>
      </c>
      <c r="Y5" s="74">
        <v>21</v>
      </c>
      <c r="Z5" s="74">
        <v>36</v>
      </c>
      <c r="AA5" s="74">
        <v>53</v>
      </c>
      <c r="AB5" s="74">
        <v>44</v>
      </c>
      <c r="AC5" s="74">
        <v>12</v>
      </c>
      <c r="AD5" s="74">
        <v>12</v>
      </c>
      <c r="AE5" s="75">
        <f aca="true" t="shared" si="0" ref="AE5:AF11">C5+E5+G5+I5+K5+M5+O5+Q5+S5+U5+W5+Y5+AA5+AC5</f>
        <v>247</v>
      </c>
      <c r="AF5" s="75">
        <f t="shared" si="0"/>
        <v>471</v>
      </c>
      <c r="AG5" s="75">
        <f aca="true" t="shared" si="1" ref="AG5:AG11">AE5+AF5</f>
        <v>718</v>
      </c>
    </row>
    <row r="6" spans="1:33" ht="45.75" customHeight="1">
      <c r="A6" s="198" t="s">
        <v>88</v>
      </c>
      <c r="B6" s="78" t="s">
        <v>69</v>
      </c>
      <c r="C6" s="74">
        <v>16</v>
      </c>
      <c r="D6" s="74">
        <v>59</v>
      </c>
      <c r="E6" s="74">
        <v>40</v>
      </c>
      <c r="F6" s="74">
        <v>60</v>
      </c>
      <c r="G6" s="74">
        <v>3</v>
      </c>
      <c r="H6" s="74">
        <v>3</v>
      </c>
      <c r="I6" s="74">
        <v>0</v>
      </c>
      <c r="J6" s="74">
        <v>6</v>
      </c>
      <c r="K6" s="74">
        <v>3</v>
      </c>
      <c r="L6" s="74">
        <v>17</v>
      </c>
      <c r="M6" s="74">
        <v>3</v>
      </c>
      <c r="N6" s="74">
        <v>37</v>
      </c>
      <c r="O6" s="74">
        <v>5</v>
      </c>
      <c r="P6" s="74">
        <v>15</v>
      </c>
      <c r="Q6" s="74">
        <v>2</v>
      </c>
      <c r="R6" s="74">
        <v>0</v>
      </c>
      <c r="S6" s="74">
        <v>1</v>
      </c>
      <c r="T6" s="74">
        <v>6</v>
      </c>
      <c r="U6" s="74">
        <v>1</v>
      </c>
      <c r="V6" s="74">
        <v>1</v>
      </c>
      <c r="W6" s="74">
        <v>1</v>
      </c>
      <c r="X6" s="74">
        <v>0</v>
      </c>
      <c r="Y6" s="74">
        <v>39</v>
      </c>
      <c r="Z6" s="74">
        <v>41</v>
      </c>
      <c r="AA6" s="74">
        <v>64</v>
      </c>
      <c r="AB6" s="74">
        <v>44</v>
      </c>
      <c r="AC6" s="74">
        <v>43</v>
      </c>
      <c r="AD6" s="74">
        <v>34</v>
      </c>
      <c r="AE6" s="75">
        <f t="shared" si="0"/>
        <v>221</v>
      </c>
      <c r="AF6" s="75">
        <f t="shared" si="0"/>
        <v>323</v>
      </c>
      <c r="AG6" s="75">
        <f t="shared" si="1"/>
        <v>544</v>
      </c>
    </row>
    <row r="7" spans="1:33" ht="45.75" customHeight="1">
      <c r="A7" s="198"/>
      <c r="B7" s="78" t="s">
        <v>231</v>
      </c>
      <c r="C7" s="74">
        <v>6</v>
      </c>
      <c r="D7" s="74">
        <v>152</v>
      </c>
      <c r="E7" s="74">
        <v>4</v>
      </c>
      <c r="F7" s="74">
        <v>119</v>
      </c>
      <c r="G7" s="74">
        <v>7</v>
      </c>
      <c r="H7" s="74">
        <v>8</v>
      </c>
      <c r="I7" s="74">
        <v>4</v>
      </c>
      <c r="J7" s="74">
        <v>88</v>
      </c>
      <c r="K7" s="74">
        <v>16</v>
      </c>
      <c r="L7" s="74">
        <v>99</v>
      </c>
      <c r="M7" s="74">
        <v>2</v>
      </c>
      <c r="N7" s="74">
        <v>51</v>
      </c>
      <c r="O7" s="74">
        <v>3</v>
      </c>
      <c r="P7" s="74">
        <v>83</v>
      </c>
      <c r="Q7" s="74">
        <v>21</v>
      </c>
      <c r="R7" s="74">
        <v>15</v>
      </c>
      <c r="S7" s="74">
        <v>14</v>
      </c>
      <c r="T7" s="74">
        <v>21</v>
      </c>
      <c r="U7" s="74">
        <v>75</v>
      </c>
      <c r="V7" s="74">
        <v>79</v>
      </c>
      <c r="W7" s="74">
        <v>0</v>
      </c>
      <c r="X7" s="74">
        <v>1</v>
      </c>
      <c r="Y7" s="74">
        <v>1</v>
      </c>
      <c r="Z7" s="74">
        <v>79</v>
      </c>
      <c r="AA7" s="74">
        <v>19</v>
      </c>
      <c r="AB7" s="74">
        <v>109</v>
      </c>
      <c r="AC7" s="74">
        <v>2</v>
      </c>
      <c r="AD7" s="74">
        <v>23</v>
      </c>
      <c r="AE7" s="75">
        <f t="shared" si="0"/>
        <v>174</v>
      </c>
      <c r="AF7" s="75">
        <f t="shared" si="0"/>
        <v>927</v>
      </c>
      <c r="AG7" s="75">
        <f t="shared" si="1"/>
        <v>1101</v>
      </c>
    </row>
    <row r="8" spans="1:33" ht="45.75" customHeight="1">
      <c r="A8" s="94" t="s">
        <v>39</v>
      </c>
      <c r="B8" s="78" t="s">
        <v>201</v>
      </c>
      <c r="C8" s="74">
        <v>113</v>
      </c>
      <c r="D8" s="74">
        <v>82</v>
      </c>
      <c r="E8" s="74">
        <v>46</v>
      </c>
      <c r="F8" s="74">
        <v>17</v>
      </c>
      <c r="G8" s="74">
        <v>4</v>
      </c>
      <c r="H8" s="74">
        <v>1</v>
      </c>
      <c r="I8" s="74">
        <v>10</v>
      </c>
      <c r="J8" s="74">
        <v>4</v>
      </c>
      <c r="K8" s="74">
        <v>15</v>
      </c>
      <c r="L8" s="74">
        <v>4</v>
      </c>
      <c r="M8" s="74">
        <v>4</v>
      </c>
      <c r="N8" s="74">
        <v>3</v>
      </c>
      <c r="O8" s="74">
        <v>4</v>
      </c>
      <c r="P8" s="74">
        <v>6</v>
      </c>
      <c r="Q8" s="74">
        <v>5</v>
      </c>
      <c r="R8" s="74">
        <v>1</v>
      </c>
      <c r="S8" s="74">
        <v>4</v>
      </c>
      <c r="T8" s="74">
        <v>3</v>
      </c>
      <c r="U8" s="74">
        <v>2</v>
      </c>
      <c r="V8" s="74">
        <v>2</v>
      </c>
      <c r="W8" s="74">
        <v>0</v>
      </c>
      <c r="X8" s="74">
        <v>0</v>
      </c>
      <c r="Y8" s="74">
        <v>9</v>
      </c>
      <c r="Z8" s="74">
        <v>6</v>
      </c>
      <c r="AA8" s="74">
        <v>26</v>
      </c>
      <c r="AB8" s="74">
        <v>8</v>
      </c>
      <c r="AC8" s="74">
        <v>9</v>
      </c>
      <c r="AD8" s="74">
        <v>1</v>
      </c>
      <c r="AE8" s="75">
        <f t="shared" si="0"/>
        <v>251</v>
      </c>
      <c r="AF8" s="75">
        <f t="shared" si="0"/>
        <v>138</v>
      </c>
      <c r="AG8" s="75">
        <f t="shared" si="1"/>
        <v>389</v>
      </c>
    </row>
    <row r="9" spans="1:33" ht="72" customHeight="1">
      <c r="A9" s="94" t="s">
        <v>233</v>
      </c>
      <c r="B9" s="78" t="s">
        <v>232</v>
      </c>
      <c r="C9" s="74">
        <v>6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1</v>
      </c>
      <c r="K9" s="74">
        <v>0</v>
      </c>
      <c r="L9" s="74">
        <v>0</v>
      </c>
      <c r="M9" s="74">
        <v>0</v>
      </c>
      <c r="N9" s="74">
        <v>0</v>
      </c>
      <c r="O9" s="74">
        <v>3</v>
      </c>
      <c r="P9" s="74">
        <v>3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1</v>
      </c>
      <c r="AB9" s="74">
        <v>0</v>
      </c>
      <c r="AC9" s="74">
        <v>0</v>
      </c>
      <c r="AD9" s="74">
        <v>0</v>
      </c>
      <c r="AE9" s="75">
        <f t="shared" si="0"/>
        <v>10</v>
      </c>
      <c r="AF9" s="75">
        <f t="shared" si="0"/>
        <v>4</v>
      </c>
      <c r="AG9" s="75">
        <f t="shared" si="1"/>
        <v>14</v>
      </c>
    </row>
    <row r="10" spans="1:33" ht="45.75" customHeight="1">
      <c r="A10" s="94" t="s">
        <v>64</v>
      </c>
      <c r="B10" s="78" t="s">
        <v>234</v>
      </c>
      <c r="C10" s="74">
        <v>41</v>
      </c>
      <c r="D10" s="74">
        <v>29</v>
      </c>
      <c r="E10" s="74">
        <v>39</v>
      </c>
      <c r="F10" s="74">
        <v>16</v>
      </c>
      <c r="G10" s="74">
        <v>8</v>
      </c>
      <c r="H10" s="74">
        <v>0</v>
      </c>
      <c r="I10" s="74">
        <v>37</v>
      </c>
      <c r="J10" s="74">
        <v>9</v>
      </c>
      <c r="K10" s="74">
        <v>35</v>
      </c>
      <c r="L10" s="74">
        <v>6</v>
      </c>
      <c r="M10" s="74">
        <v>28</v>
      </c>
      <c r="N10" s="74">
        <v>4</v>
      </c>
      <c r="O10" s="74">
        <v>25</v>
      </c>
      <c r="P10" s="74">
        <v>10</v>
      </c>
      <c r="Q10" s="74">
        <v>7</v>
      </c>
      <c r="R10" s="74">
        <v>2</v>
      </c>
      <c r="S10" s="74">
        <v>6</v>
      </c>
      <c r="T10" s="74">
        <v>1</v>
      </c>
      <c r="U10" s="74">
        <v>4</v>
      </c>
      <c r="V10" s="74">
        <v>0</v>
      </c>
      <c r="W10" s="74">
        <v>8</v>
      </c>
      <c r="X10" s="74">
        <v>0</v>
      </c>
      <c r="Y10" s="74">
        <v>8</v>
      </c>
      <c r="Z10" s="74">
        <v>7</v>
      </c>
      <c r="AA10" s="74">
        <v>18</v>
      </c>
      <c r="AB10" s="74">
        <v>5</v>
      </c>
      <c r="AC10" s="74">
        <v>10</v>
      </c>
      <c r="AD10" s="74">
        <v>2</v>
      </c>
      <c r="AE10" s="75">
        <f t="shared" si="0"/>
        <v>274</v>
      </c>
      <c r="AF10" s="75">
        <f t="shared" si="0"/>
        <v>91</v>
      </c>
      <c r="AG10" s="75">
        <f t="shared" si="1"/>
        <v>365</v>
      </c>
    </row>
    <row r="11" spans="1:33" ht="45.75" customHeight="1">
      <c r="A11" s="204" t="s">
        <v>93</v>
      </c>
      <c r="B11" s="204"/>
      <c r="C11" s="75">
        <f>SUM(C4:C10)</f>
        <v>286</v>
      </c>
      <c r="D11" s="75">
        <f aca="true" t="shared" si="2" ref="D11:AD11">SUM(D4:D10)</f>
        <v>538</v>
      </c>
      <c r="E11" s="75">
        <f t="shared" si="2"/>
        <v>190</v>
      </c>
      <c r="F11" s="75">
        <f t="shared" si="2"/>
        <v>336</v>
      </c>
      <c r="G11" s="75">
        <f t="shared" si="2"/>
        <v>45</v>
      </c>
      <c r="H11" s="75">
        <f t="shared" si="2"/>
        <v>18</v>
      </c>
      <c r="I11" s="75">
        <f t="shared" si="2"/>
        <v>79</v>
      </c>
      <c r="J11" s="75">
        <f t="shared" si="2"/>
        <v>140</v>
      </c>
      <c r="K11" s="75">
        <f t="shared" si="2"/>
        <v>106</v>
      </c>
      <c r="L11" s="75">
        <f t="shared" si="2"/>
        <v>168</v>
      </c>
      <c r="M11" s="75">
        <f t="shared" si="2"/>
        <v>61</v>
      </c>
      <c r="N11" s="75">
        <f t="shared" si="2"/>
        <v>148</v>
      </c>
      <c r="O11" s="75">
        <f t="shared" si="2"/>
        <v>55</v>
      </c>
      <c r="P11" s="75">
        <f t="shared" si="2"/>
        <v>158</v>
      </c>
      <c r="Q11" s="75">
        <f t="shared" si="2"/>
        <v>56</v>
      </c>
      <c r="R11" s="75">
        <f t="shared" si="2"/>
        <v>31</v>
      </c>
      <c r="S11" s="75">
        <f t="shared" si="2"/>
        <v>34</v>
      </c>
      <c r="T11" s="75">
        <f t="shared" si="2"/>
        <v>38</v>
      </c>
      <c r="U11" s="75">
        <f t="shared" si="2"/>
        <v>128</v>
      </c>
      <c r="V11" s="75">
        <f t="shared" si="2"/>
        <v>119</v>
      </c>
      <c r="W11" s="75">
        <f t="shared" si="2"/>
        <v>14</v>
      </c>
      <c r="X11" s="75">
        <f t="shared" si="2"/>
        <v>2</v>
      </c>
      <c r="Y11" s="75">
        <f t="shared" si="2"/>
        <v>92</v>
      </c>
      <c r="Z11" s="75">
        <f t="shared" si="2"/>
        <v>179</v>
      </c>
      <c r="AA11" s="75">
        <f t="shared" si="2"/>
        <v>211</v>
      </c>
      <c r="AB11" s="75">
        <f t="shared" si="2"/>
        <v>216</v>
      </c>
      <c r="AC11" s="75">
        <f t="shared" si="2"/>
        <v>86</v>
      </c>
      <c r="AD11" s="75">
        <f t="shared" si="2"/>
        <v>81</v>
      </c>
      <c r="AE11" s="75">
        <f t="shared" si="0"/>
        <v>1443</v>
      </c>
      <c r="AF11" s="75">
        <f t="shared" si="0"/>
        <v>2172</v>
      </c>
      <c r="AG11" s="75">
        <f t="shared" si="1"/>
        <v>3615</v>
      </c>
    </row>
  </sheetData>
  <sheetProtection/>
  <mergeCells count="21">
    <mergeCell ref="A11:B11"/>
    <mergeCell ref="S2:T2"/>
    <mergeCell ref="U2:V2"/>
    <mergeCell ref="W2:X2"/>
    <mergeCell ref="Y2:Z2"/>
    <mergeCell ref="A1:AE1"/>
    <mergeCell ref="A6:A7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Q2:R2"/>
    <mergeCell ref="AC2:AD2"/>
    <mergeCell ref="AE2:AG2"/>
    <mergeCell ref="A4:A5"/>
    <mergeCell ref="AA2:AB2"/>
  </mergeCells>
  <printOptions horizontalCentered="1" verticalCentered="1"/>
  <pageMargins left="0.35433070866141736" right="0.3937007874015748" top="0.7480314960629921" bottom="0.7480314960629921" header="0.31496062992125984" footer="0.31496062992125984"/>
  <pageSetup horizontalDpi="600" verticalDpi="6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5"/>
  <sheetViews>
    <sheetView rightToLeft="1" zoomScale="85" zoomScaleNormal="85" zoomScalePageLayoutView="0" workbookViewId="0" topLeftCell="A59">
      <selection activeCell="M45" sqref="M45"/>
    </sheetView>
  </sheetViews>
  <sheetFormatPr defaultColWidth="9.140625" defaultRowHeight="15"/>
  <cols>
    <col min="1" max="1" width="5.140625" style="62" customWidth="1"/>
    <col min="2" max="2" width="14.00390625" style="62" bestFit="1" customWidth="1"/>
    <col min="3" max="11" width="8.00390625" style="0" customWidth="1"/>
    <col min="12" max="12" width="6.57421875" style="0" customWidth="1"/>
    <col min="13" max="13" width="13.421875" style="0" customWidth="1"/>
    <col min="14" max="14" width="6.57421875" style="0" customWidth="1"/>
    <col min="15" max="15" width="16.7109375" style="0" customWidth="1"/>
    <col min="16" max="17" width="6.57421875" style="0" customWidth="1"/>
  </cols>
  <sheetData>
    <row r="1" spans="1:17" ht="26.25" customHeight="1">
      <c r="A1" s="218" t="s">
        <v>189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7" ht="23.25" customHeight="1">
      <c r="A2" s="219" t="s">
        <v>179</v>
      </c>
      <c r="B2" s="219"/>
      <c r="C2" s="222" t="s">
        <v>147</v>
      </c>
      <c r="D2" s="222"/>
      <c r="E2" s="222" t="s">
        <v>148</v>
      </c>
      <c r="F2" s="222"/>
      <c r="G2" s="222" t="s">
        <v>149</v>
      </c>
      <c r="H2" s="222"/>
      <c r="I2" s="222" t="s">
        <v>150</v>
      </c>
      <c r="J2" s="222"/>
      <c r="K2" s="222" t="s">
        <v>153</v>
      </c>
      <c r="L2" s="222"/>
      <c r="M2" s="222" t="s">
        <v>151</v>
      </c>
      <c r="N2" s="222"/>
      <c r="O2" s="222" t="s">
        <v>0</v>
      </c>
      <c r="P2" s="222"/>
      <c r="Q2" s="222"/>
    </row>
    <row r="3" spans="1:17" ht="37.5">
      <c r="A3" s="219"/>
      <c r="B3" s="219"/>
      <c r="C3" s="11" t="s">
        <v>9</v>
      </c>
      <c r="D3" s="11" t="s">
        <v>2</v>
      </c>
      <c r="E3" s="11" t="s">
        <v>9</v>
      </c>
      <c r="F3" s="11" t="s">
        <v>2</v>
      </c>
      <c r="G3" s="11" t="s">
        <v>9</v>
      </c>
      <c r="H3" s="11" t="s">
        <v>2</v>
      </c>
      <c r="I3" s="11" t="s">
        <v>9</v>
      </c>
      <c r="J3" s="11" t="s">
        <v>2</v>
      </c>
      <c r="K3" s="11" t="s">
        <v>9</v>
      </c>
      <c r="L3" s="11" t="s">
        <v>2</v>
      </c>
      <c r="M3" s="11" t="s">
        <v>9</v>
      </c>
      <c r="N3" s="11" t="s">
        <v>2</v>
      </c>
      <c r="O3" s="11" t="s">
        <v>9</v>
      </c>
      <c r="P3" s="11" t="s">
        <v>2</v>
      </c>
      <c r="Q3" s="11" t="s">
        <v>80</v>
      </c>
    </row>
    <row r="4" spans="1:17" ht="18.75">
      <c r="A4" s="220" t="s">
        <v>30</v>
      </c>
      <c r="B4" s="220"/>
      <c r="C4" s="49">
        <v>58</v>
      </c>
      <c r="D4" s="49">
        <v>15</v>
      </c>
      <c r="E4" s="49">
        <v>74</v>
      </c>
      <c r="F4" s="49">
        <v>13</v>
      </c>
      <c r="G4" s="49">
        <v>84</v>
      </c>
      <c r="H4" s="49">
        <v>22</v>
      </c>
      <c r="I4" s="49">
        <v>96</v>
      </c>
      <c r="J4" s="49">
        <v>28</v>
      </c>
      <c r="K4" s="49">
        <v>12</v>
      </c>
      <c r="L4" s="49">
        <v>2</v>
      </c>
      <c r="M4" s="49">
        <v>33</v>
      </c>
      <c r="N4" s="49">
        <v>22</v>
      </c>
      <c r="O4" s="12">
        <f>C4+E4+G4+I4+K4+M4</f>
        <v>357</v>
      </c>
      <c r="P4" s="12">
        <f>N4+L4+J4+H4+F4+D4</f>
        <v>102</v>
      </c>
      <c r="Q4" s="11">
        <f>SUM(O4:P4)</f>
        <v>459</v>
      </c>
    </row>
    <row r="5" spans="1:17" ht="18.75">
      <c r="A5" s="220" t="s">
        <v>82</v>
      </c>
      <c r="B5" s="220"/>
      <c r="C5" s="49">
        <v>22</v>
      </c>
      <c r="D5" s="49">
        <v>2</v>
      </c>
      <c r="E5" s="49">
        <v>17</v>
      </c>
      <c r="F5" s="49">
        <v>6</v>
      </c>
      <c r="G5" s="49">
        <v>33</v>
      </c>
      <c r="H5" s="49">
        <v>9</v>
      </c>
      <c r="I5" s="49">
        <v>22</v>
      </c>
      <c r="J5" s="49">
        <v>9</v>
      </c>
      <c r="K5" s="49">
        <v>3</v>
      </c>
      <c r="L5" s="49">
        <v>0</v>
      </c>
      <c r="M5" s="49">
        <v>8</v>
      </c>
      <c r="N5" s="49">
        <v>8</v>
      </c>
      <c r="O5" s="12">
        <f aca="true" t="shared" si="0" ref="O5:O34">C5+E5+G5+I5+K5+M5</f>
        <v>105</v>
      </c>
      <c r="P5" s="12">
        <f aca="true" t="shared" si="1" ref="P5:P34">N5+L5+J5+H5+F5+D5</f>
        <v>34</v>
      </c>
      <c r="Q5" s="46">
        <f aca="true" t="shared" si="2" ref="Q5:Q34">SUM(O5:P5)</f>
        <v>139</v>
      </c>
    </row>
    <row r="6" spans="1:17" ht="18.75">
      <c r="A6" s="220" t="s">
        <v>32</v>
      </c>
      <c r="B6" s="220"/>
      <c r="C6" s="49">
        <v>17</v>
      </c>
      <c r="D6" s="49">
        <v>7</v>
      </c>
      <c r="E6" s="49">
        <v>8</v>
      </c>
      <c r="F6" s="49">
        <v>5</v>
      </c>
      <c r="G6" s="49">
        <v>8</v>
      </c>
      <c r="H6" s="49">
        <v>8</v>
      </c>
      <c r="I6" s="49">
        <v>23</v>
      </c>
      <c r="J6" s="49">
        <v>19</v>
      </c>
      <c r="K6" s="49">
        <v>2</v>
      </c>
      <c r="L6" s="49">
        <v>1</v>
      </c>
      <c r="M6" s="49">
        <v>3</v>
      </c>
      <c r="N6" s="49">
        <v>11</v>
      </c>
      <c r="O6" s="12">
        <f t="shared" si="0"/>
        <v>61</v>
      </c>
      <c r="P6" s="12">
        <f t="shared" si="1"/>
        <v>51</v>
      </c>
      <c r="Q6" s="46">
        <f t="shared" si="2"/>
        <v>112</v>
      </c>
    </row>
    <row r="7" spans="1:17" ht="18.75">
      <c r="A7" s="220" t="s">
        <v>83</v>
      </c>
      <c r="B7" s="220"/>
      <c r="C7" s="49">
        <v>24</v>
      </c>
      <c r="D7" s="49">
        <v>2</v>
      </c>
      <c r="E7" s="49">
        <v>42</v>
      </c>
      <c r="F7" s="49">
        <v>1</v>
      </c>
      <c r="G7" s="49">
        <v>69</v>
      </c>
      <c r="H7" s="49">
        <v>8</v>
      </c>
      <c r="I7" s="49">
        <v>30</v>
      </c>
      <c r="J7" s="49">
        <v>5</v>
      </c>
      <c r="K7" s="49">
        <v>6</v>
      </c>
      <c r="L7" s="49">
        <v>0</v>
      </c>
      <c r="M7" s="49">
        <v>6</v>
      </c>
      <c r="N7" s="49">
        <v>33</v>
      </c>
      <c r="O7" s="12">
        <f t="shared" si="0"/>
        <v>177</v>
      </c>
      <c r="P7" s="12">
        <f t="shared" si="1"/>
        <v>49</v>
      </c>
      <c r="Q7" s="46">
        <f t="shared" si="2"/>
        <v>226</v>
      </c>
    </row>
    <row r="8" spans="1:17" ht="18.75">
      <c r="A8" s="220" t="s">
        <v>34</v>
      </c>
      <c r="B8" s="220"/>
      <c r="C8" s="49">
        <v>10</v>
      </c>
      <c r="D8" s="49">
        <v>0</v>
      </c>
      <c r="E8" s="49">
        <v>9</v>
      </c>
      <c r="F8" s="49">
        <v>6</v>
      </c>
      <c r="G8" s="49">
        <v>7</v>
      </c>
      <c r="H8" s="49">
        <v>2</v>
      </c>
      <c r="I8" s="49">
        <v>12</v>
      </c>
      <c r="J8" s="49">
        <v>7</v>
      </c>
      <c r="K8" s="49">
        <v>0</v>
      </c>
      <c r="L8" s="49">
        <v>0</v>
      </c>
      <c r="M8" s="49">
        <v>6</v>
      </c>
      <c r="N8" s="49">
        <v>8</v>
      </c>
      <c r="O8" s="12">
        <f t="shared" si="0"/>
        <v>44</v>
      </c>
      <c r="P8" s="12">
        <f t="shared" si="1"/>
        <v>23</v>
      </c>
      <c r="Q8" s="46">
        <f t="shared" si="2"/>
        <v>67</v>
      </c>
    </row>
    <row r="9" spans="1:17" ht="31.5" customHeight="1">
      <c r="A9" s="214" t="s">
        <v>84</v>
      </c>
      <c r="B9" s="214"/>
      <c r="C9" s="49">
        <v>49</v>
      </c>
      <c r="D9" s="49">
        <v>0</v>
      </c>
      <c r="E9" s="49">
        <v>53</v>
      </c>
      <c r="F9" s="49">
        <v>2</v>
      </c>
      <c r="G9" s="49">
        <v>90</v>
      </c>
      <c r="H9" s="49">
        <v>11</v>
      </c>
      <c r="I9" s="49">
        <v>39</v>
      </c>
      <c r="J9" s="49">
        <v>6</v>
      </c>
      <c r="K9" s="49">
        <v>0</v>
      </c>
      <c r="L9" s="49">
        <v>0</v>
      </c>
      <c r="M9" s="49">
        <v>50</v>
      </c>
      <c r="N9" s="49">
        <v>41</v>
      </c>
      <c r="O9" s="12">
        <f t="shared" si="0"/>
        <v>281</v>
      </c>
      <c r="P9" s="12">
        <f t="shared" si="1"/>
        <v>60</v>
      </c>
      <c r="Q9" s="46">
        <f t="shared" si="2"/>
        <v>341</v>
      </c>
    </row>
    <row r="10" spans="1:17" ht="23.25" customHeight="1">
      <c r="A10" s="214" t="s">
        <v>85</v>
      </c>
      <c r="B10" s="214"/>
      <c r="C10" s="49">
        <v>2</v>
      </c>
      <c r="D10" s="49">
        <v>0</v>
      </c>
      <c r="E10" s="49">
        <v>5</v>
      </c>
      <c r="F10" s="49">
        <v>2</v>
      </c>
      <c r="G10" s="49">
        <v>8</v>
      </c>
      <c r="H10" s="49">
        <v>3</v>
      </c>
      <c r="I10" s="49">
        <v>18</v>
      </c>
      <c r="J10" s="49">
        <v>7</v>
      </c>
      <c r="K10" s="49">
        <v>16</v>
      </c>
      <c r="L10" s="49">
        <v>2</v>
      </c>
      <c r="M10" s="49">
        <v>7</v>
      </c>
      <c r="N10" s="49">
        <v>5</v>
      </c>
      <c r="O10" s="12">
        <f t="shared" si="0"/>
        <v>56</v>
      </c>
      <c r="P10" s="12">
        <f t="shared" si="1"/>
        <v>19</v>
      </c>
      <c r="Q10" s="46">
        <f t="shared" si="2"/>
        <v>75</v>
      </c>
    </row>
    <row r="11" spans="1:17" ht="18.75">
      <c r="A11" s="214" t="s">
        <v>86</v>
      </c>
      <c r="B11" s="214"/>
      <c r="C11" s="49">
        <v>52</v>
      </c>
      <c r="D11" s="49">
        <v>1</v>
      </c>
      <c r="E11" s="49">
        <v>35</v>
      </c>
      <c r="F11" s="49">
        <v>6</v>
      </c>
      <c r="G11" s="49">
        <v>37</v>
      </c>
      <c r="H11" s="49">
        <v>20</v>
      </c>
      <c r="I11" s="49">
        <v>23</v>
      </c>
      <c r="J11" s="49">
        <v>19</v>
      </c>
      <c r="K11" s="49">
        <v>6</v>
      </c>
      <c r="L11" s="49">
        <v>1</v>
      </c>
      <c r="M11" s="49">
        <v>22</v>
      </c>
      <c r="N11" s="49">
        <v>42</v>
      </c>
      <c r="O11" s="12">
        <f t="shared" si="0"/>
        <v>175</v>
      </c>
      <c r="P11" s="12">
        <f t="shared" si="1"/>
        <v>89</v>
      </c>
      <c r="Q11" s="46">
        <f t="shared" si="2"/>
        <v>264</v>
      </c>
    </row>
    <row r="12" spans="1:17" ht="18.75">
      <c r="A12" s="214" t="s">
        <v>144</v>
      </c>
      <c r="B12" s="214"/>
      <c r="C12" s="49">
        <v>50</v>
      </c>
      <c r="D12" s="49">
        <v>4</v>
      </c>
      <c r="E12" s="49">
        <v>53</v>
      </c>
      <c r="F12" s="49">
        <v>12</v>
      </c>
      <c r="G12" s="49">
        <v>41</v>
      </c>
      <c r="H12" s="49">
        <v>19</v>
      </c>
      <c r="I12" s="49">
        <v>43</v>
      </c>
      <c r="J12" s="49">
        <v>35</v>
      </c>
      <c r="K12" s="49">
        <v>14</v>
      </c>
      <c r="L12" s="49">
        <v>1</v>
      </c>
      <c r="M12" s="49">
        <v>16</v>
      </c>
      <c r="N12" s="49">
        <v>33</v>
      </c>
      <c r="O12" s="12">
        <f t="shared" si="0"/>
        <v>217</v>
      </c>
      <c r="P12" s="12">
        <f t="shared" si="1"/>
        <v>104</v>
      </c>
      <c r="Q12" s="46">
        <f t="shared" si="2"/>
        <v>321</v>
      </c>
    </row>
    <row r="13" spans="1:17" ht="18.75">
      <c r="A13" s="214" t="s">
        <v>87</v>
      </c>
      <c r="B13" s="214"/>
      <c r="C13" s="49">
        <v>69</v>
      </c>
      <c r="D13" s="49">
        <v>14</v>
      </c>
      <c r="E13" s="49">
        <v>49</v>
      </c>
      <c r="F13" s="49">
        <v>24</v>
      </c>
      <c r="G13" s="49">
        <v>68</v>
      </c>
      <c r="H13" s="49">
        <v>53</v>
      </c>
      <c r="I13" s="49">
        <v>54</v>
      </c>
      <c r="J13" s="49">
        <v>105</v>
      </c>
      <c r="K13" s="49">
        <v>5</v>
      </c>
      <c r="L13" s="49">
        <v>2</v>
      </c>
      <c r="M13" s="49">
        <v>9</v>
      </c>
      <c r="N13" s="49">
        <v>22</v>
      </c>
      <c r="O13" s="12">
        <f t="shared" si="0"/>
        <v>254</v>
      </c>
      <c r="P13" s="12">
        <f t="shared" si="1"/>
        <v>220</v>
      </c>
      <c r="Q13" s="46">
        <f t="shared" si="2"/>
        <v>474</v>
      </c>
    </row>
    <row r="14" spans="1:17" ht="18.75">
      <c r="A14" s="214" t="s">
        <v>88</v>
      </c>
      <c r="B14" s="214"/>
      <c r="C14" s="49">
        <v>19</v>
      </c>
      <c r="D14" s="49">
        <v>6</v>
      </c>
      <c r="E14" s="49">
        <v>19</v>
      </c>
      <c r="F14" s="49">
        <v>3</v>
      </c>
      <c r="G14" s="49">
        <v>18</v>
      </c>
      <c r="H14" s="49">
        <v>44</v>
      </c>
      <c r="I14" s="49">
        <v>16</v>
      </c>
      <c r="J14" s="49">
        <v>50</v>
      </c>
      <c r="K14" s="49">
        <v>3</v>
      </c>
      <c r="L14" s="49">
        <v>2</v>
      </c>
      <c r="M14" s="49">
        <v>12</v>
      </c>
      <c r="N14" s="49">
        <v>26</v>
      </c>
      <c r="O14" s="12">
        <f t="shared" si="0"/>
        <v>87</v>
      </c>
      <c r="P14" s="12">
        <f t="shared" si="1"/>
        <v>131</v>
      </c>
      <c r="Q14" s="46">
        <f t="shared" si="2"/>
        <v>218</v>
      </c>
    </row>
    <row r="15" spans="1:17" ht="18.75">
      <c r="A15" s="214" t="s">
        <v>39</v>
      </c>
      <c r="B15" s="214"/>
      <c r="C15" s="49">
        <v>38</v>
      </c>
      <c r="D15" s="49">
        <v>2</v>
      </c>
      <c r="E15" s="49">
        <v>26</v>
      </c>
      <c r="F15" s="49">
        <v>3</v>
      </c>
      <c r="G15" s="49">
        <v>35</v>
      </c>
      <c r="H15" s="49">
        <v>9</v>
      </c>
      <c r="I15" s="49">
        <v>39</v>
      </c>
      <c r="J15" s="49">
        <v>30</v>
      </c>
      <c r="K15" s="49">
        <v>2</v>
      </c>
      <c r="L15" s="49">
        <v>1</v>
      </c>
      <c r="M15" s="49">
        <v>3</v>
      </c>
      <c r="N15" s="49">
        <v>5</v>
      </c>
      <c r="O15" s="12">
        <f t="shared" si="0"/>
        <v>143</v>
      </c>
      <c r="P15" s="12">
        <f t="shared" si="1"/>
        <v>50</v>
      </c>
      <c r="Q15" s="46">
        <f t="shared" si="2"/>
        <v>193</v>
      </c>
    </row>
    <row r="16" spans="1:17" ht="18.75">
      <c r="A16" s="214" t="s">
        <v>64</v>
      </c>
      <c r="B16" s="214"/>
      <c r="C16" s="49">
        <v>10</v>
      </c>
      <c r="D16" s="49">
        <v>1</v>
      </c>
      <c r="E16" s="49">
        <v>15</v>
      </c>
      <c r="F16" s="49">
        <v>3</v>
      </c>
      <c r="G16" s="49">
        <v>26</v>
      </c>
      <c r="H16" s="49">
        <v>12</v>
      </c>
      <c r="I16" s="49">
        <v>30</v>
      </c>
      <c r="J16" s="49">
        <v>20</v>
      </c>
      <c r="K16" s="49">
        <v>0</v>
      </c>
      <c r="L16" s="49">
        <v>0</v>
      </c>
      <c r="M16" s="49">
        <v>3</v>
      </c>
      <c r="N16" s="49">
        <v>1</v>
      </c>
      <c r="O16" s="12">
        <f t="shared" si="0"/>
        <v>84</v>
      </c>
      <c r="P16" s="12">
        <f t="shared" si="1"/>
        <v>37</v>
      </c>
      <c r="Q16" s="46">
        <f t="shared" si="2"/>
        <v>121</v>
      </c>
    </row>
    <row r="17" spans="1:17" ht="18.75">
      <c r="A17" s="214" t="s">
        <v>75</v>
      </c>
      <c r="B17" s="214"/>
      <c r="C17" s="49">
        <v>10</v>
      </c>
      <c r="D17" s="49">
        <v>0</v>
      </c>
      <c r="E17" s="49">
        <v>10</v>
      </c>
      <c r="F17" s="49">
        <v>0</v>
      </c>
      <c r="G17" s="49">
        <v>4</v>
      </c>
      <c r="H17" s="49">
        <v>0</v>
      </c>
      <c r="I17" s="49">
        <v>16</v>
      </c>
      <c r="J17" s="49">
        <v>3</v>
      </c>
      <c r="K17" s="49">
        <v>0</v>
      </c>
      <c r="L17" s="49">
        <v>2</v>
      </c>
      <c r="M17" s="49">
        <v>1</v>
      </c>
      <c r="N17" s="49">
        <v>1</v>
      </c>
      <c r="O17" s="12">
        <f t="shared" si="0"/>
        <v>41</v>
      </c>
      <c r="P17" s="12">
        <f t="shared" si="1"/>
        <v>6</v>
      </c>
      <c r="Q17" s="46">
        <f t="shared" si="2"/>
        <v>47</v>
      </c>
    </row>
    <row r="18" spans="1:17" ht="24" customHeight="1">
      <c r="A18" s="214" t="s">
        <v>76</v>
      </c>
      <c r="B18" s="214"/>
      <c r="C18" s="49">
        <v>11</v>
      </c>
      <c r="D18" s="49">
        <v>0</v>
      </c>
      <c r="E18" s="49">
        <v>8</v>
      </c>
      <c r="F18" s="49">
        <v>1</v>
      </c>
      <c r="G18" s="49">
        <v>26</v>
      </c>
      <c r="H18" s="49">
        <v>4</v>
      </c>
      <c r="I18" s="49">
        <v>14</v>
      </c>
      <c r="J18" s="49">
        <v>22</v>
      </c>
      <c r="K18" s="49">
        <v>38</v>
      </c>
      <c r="L18" s="49">
        <v>2</v>
      </c>
      <c r="M18" s="49">
        <v>4</v>
      </c>
      <c r="N18" s="49">
        <v>1</v>
      </c>
      <c r="O18" s="12">
        <f t="shared" si="0"/>
        <v>101</v>
      </c>
      <c r="P18" s="12">
        <f t="shared" si="1"/>
        <v>30</v>
      </c>
      <c r="Q18" s="46">
        <f t="shared" si="2"/>
        <v>131</v>
      </c>
    </row>
    <row r="19" spans="1:17" ht="18.75">
      <c r="A19" s="214" t="s">
        <v>74</v>
      </c>
      <c r="B19" s="214"/>
      <c r="C19" s="49">
        <v>8</v>
      </c>
      <c r="D19" s="49">
        <v>0</v>
      </c>
      <c r="E19" s="49">
        <v>8</v>
      </c>
      <c r="F19" s="49">
        <v>0</v>
      </c>
      <c r="G19" s="49">
        <v>19</v>
      </c>
      <c r="H19" s="49">
        <v>7</v>
      </c>
      <c r="I19" s="49">
        <v>11</v>
      </c>
      <c r="J19" s="49">
        <v>2</v>
      </c>
      <c r="K19" s="49">
        <v>4</v>
      </c>
      <c r="L19" s="49">
        <v>1</v>
      </c>
      <c r="M19" s="49">
        <v>1</v>
      </c>
      <c r="N19" s="49">
        <v>0</v>
      </c>
      <c r="O19" s="12">
        <f t="shared" si="0"/>
        <v>51</v>
      </c>
      <c r="P19" s="12">
        <f t="shared" si="1"/>
        <v>10</v>
      </c>
      <c r="Q19" s="46">
        <f t="shared" si="2"/>
        <v>61</v>
      </c>
    </row>
    <row r="20" spans="1:17" ht="18.75">
      <c r="A20" s="212" t="s">
        <v>190</v>
      </c>
      <c r="B20" s="213"/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</v>
      </c>
      <c r="J20" s="49">
        <v>2</v>
      </c>
      <c r="K20" s="49">
        <v>0</v>
      </c>
      <c r="L20" s="49">
        <v>0</v>
      </c>
      <c r="M20" s="49">
        <v>3</v>
      </c>
      <c r="N20" s="49">
        <v>2</v>
      </c>
      <c r="O20" s="12">
        <f t="shared" si="0"/>
        <v>4</v>
      </c>
      <c r="P20" s="12">
        <f t="shared" si="1"/>
        <v>4</v>
      </c>
      <c r="Q20" s="46">
        <f t="shared" si="2"/>
        <v>8</v>
      </c>
    </row>
    <row r="21" spans="1:17" ht="31.5" customHeight="1">
      <c r="A21" s="214" t="s">
        <v>152</v>
      </c>
      <c r="B21" s="214"/>
      <c r="C21" s="49">
        <v>2</v>
      </c>
      <c r="D21" s="49">
        <v>0</v>
      </c>
      <c r="E21" s="49">
        <v>1</v>
      </c>
      <c r="F21" s="49">
        <v>0</v>
      </c>
      <c r="G21" s="49">
        <v>6</v>
      </c>
      <c r="H21" s="49">
        <v>2</v>
      </c>
      <c r="I21" s="49">
        <v>7</v>
      </c>
      <c r="J21" s="49">
        <v>3</v>
      </c>
      <c r="K21" s="49">
        <v>6</v>
      </c>
      <c r="L21" s="49">
        <v>0</v>
      </c>
      <c r="M21" s="49">
        <v>2</v>
      </c>
      <c r="N21" s="49">
        <v>1</v>
      </c>
      <c r="O21" s="12">
        <f t="shared" si="0"/>
        <v>24</v>
      </c>
      <c r="P21" s="12">
        <f t="shared" si="1"/>
        <v>6</v>
      </c>
      <c r="Q21" s="46">
        <f t="shared" si="2"/>
        <v>30</v>
      </c>
    </row>
    <row r="22" spans="1:17" ht="18.75">
      <c r="A22" s="214" t="s">
        <v>90</v>
      </c>
      <c r="B22" s="214"/>
      <c r="C22" s="49">
        <v>1</v>
      </c>
      <c r="D22" s="49">
        <v>0</v>
      </c>
      <c r="E22" s="49">
        <v>0</v>
      </c>
      <c r="F22" s="49">
        <v>0</v>
      </c>
      <c r="G22" s="49">
        <v>1</v>
      </c>
      <c r="H22" s="49">
        <v>0</v>
      </c>
      <c r="I22" s="49">
        <v>7</v>
      </c>
      <c r="J22" s="49">
        <v>2</v>
      </c>
      <c r="K22" s="49">
        <v>0</v>
      </c>
      <c r="L22" s="49">
        <v>0</v>
      </c>
      <c r="M22" s="49">
        <v>3</v>
      </c>
      <c r="N22" s="49">
        <v>1</v>
      </c>
      <c r="O22" s="12">
        <f t="shared" si="0"/>
        <v>12</v>
      </c>
      <c r="P22" s="12">
        <f t="shared" si="1"/>
        <v>3</v>
      </c>
      <c r="Q22" s="46">
        <f t="shared" si="2"/>
        <v>15</v>
      </c>
    </row>
    <row r="23" spans="1:17" ht="18.75">
      <c r="A23" s="221" t="s">
        <v>0</v>
      </c>
      <c r="B23" s="221"/>
      <c r="C23" s="14">
        <f>SUM(C4:C22)</f>
        <v>452</v>
      </c>
      <c r="D23" s="14">
        <f aca="true" t="shared" si="3" ref="D23:N23">SUM(D4:D22)</f>
        <v>54</v>
      </c>
      <c r="E23" s="14">
        <f t="shared" si="3"/>
        <v>432</v>
      </c>
      <c r="F23" s="14">
        <f t="shared" si="3"/>
        <v>87</v>
      </c>
      <c r="G23" s="14">
        <f t="shared" si="3"/>
        <v>580</v>
      </c>
      <c r="H23" s="14">
        <f t="shared" si="3"/>
        <v>233</v>
      </c>
      <c r="I23" s="14">
        <f t="shared" si="3"/>
        <v>501</v>
      </c>
      <c r="J23" s="14">
        <f t="shared" si="3"/>
        <v>374</v>
      </c>
      <c r="K23" s="14">
        <f t="shared" si="3"/>
        <v>117</v>
      </c>
      <c r="L23" s="14">
        <f t="shared" si="3"/>
        <v>17</v>
      </c>
      <c r="M23" s="14">
        <f t="shared" si="3"/>
        <v>192</v>
      </c>
      <c r="N23" s="14">
        <f t="shared" si="3"/>
        <v>263</v>
      </c>
      <c r="O23" s="12">
        <f t="shared" si="0"/>
        <v>2274</v>
      </c>
      <c r="P23" s="12">
        <f t="shared" si="1"/>
        <v>1028</v>
      </c>
      <c r="Q23" s="46">
        <f t="shared" si="2"/>
        <v>3302</v>
      </c>
    </row>
    <row r="24" spans="1:17" ht="23.25" customHeight="1">
      <c r="A24" s="216" t="s">
        <v>154</v>
      </c>
      <c r="B24" s="57" t="s">
        <v>156</v>
      </c>
      <c r="C24" s="49">
        <v>0</v>
      </c>
      <c r="D24" s="49">
        <v>0</v>
      </c>
      <c r="E24" s="49">
        <v>0</v>
      </c>
      <c r="F24" s="49">
        <v>1</v>
      </c>
      <c r="G24" s="49">
        <v>3</v>
      </c>
      <c r="H24" s="49">
        <v>1</v>
      </c>
      <c r="I24" s="49">
        <v>3</v>
      </c>
      <c r="J24" s="49">
        <v>2</v>
      </c>
      <c r="K24" s="49">
        <v>1</v>
      </c>
      <c r="L24" s="49">
        <v>0</v>
      </c>
      <c r="M24" s="49">
        <v>2</v>
      </c>
      <c r="N24" s="49">
        <v>2</v>
      </c>
      <c r="O24" s="12">
        <f t="shared" si="0"/>
        <v>9</v>
      </c>
      <c r="P24" s="12">
        <f t="shared" si="1"/>
        <v>6</v>
      </c>
      <c r="Q24" s="46">
        <f t="shared" si="2"/>
        <v>15</v>
      </c>
    </row>
    <row r="25" spans="1:17" ht="23.25" customHeight="1">
      <c r="A25" s="216"/>
      <c r="B25" s="57" t="s">
        <v>56</v>
      </c>
      <c r="C25" s="49">
        <v>1</v>
      </c>
      <c r="D25" s="49">
        <v>0</v>
      </c>
      <c r="E25" s="49">
        <v>0</v>
      </c>
      <c r="F25" s="49">
        <v>0</v>
      </c>
      <c r="G25" s="49">
        <v>2</v>
      </c>
      <c r="H25" s="49">
        <v>1</v>
      </c>
      <c r="I25" s="49">
        <v>4</v>
      </c>
      <c r="J25" s="49">
        <v>3</v>
      </c>
      <c r="K25" s="49">
        <v>0</v>
      </c>
      <c r="L25" s="49">
        <v>0</v>
      </c>
      <c r="M25" s="49">
        <v>1</v>
      </c>
      <c r="N25" s="49">
        <v>0</v>
      </c>
      <c r="O25" s="12">
        <f t="shared" si="0"/>
        <v>8</v>
      </c>
      <c r="P25" s="12">
        <f t="shared" si="1"/>
        <v>4</v>
      </c>
      <c r="Q25" s="46">
        <f t="shared" si="2"/>
        <v>12</v>
      </c>
    </row>
    <row r="26" spans="1:17" ht="23.25" customHeight="1">
      <c r="A26" s="216"/>
      <c r="B26" s="57" t="s">
        <v>157</v>
      </c>
      <c r="C26" s="49">
        <v>0</v>
      </c>
      <c r="D26" s="49">
        <v>0</v>
      </c>
      <c r="E26" s="49">
        <v>1</v>
      </c>
      <c r="F26" s="49">
        <v>0</v>
      </c>
      <c r="G26" s="49">
        <v>1</v>
      </c>
      <c r="H26" s="49">
        <v>1</v>
      </c>
      <c r="I26" s="49">
        <v>8</v>
      </c>
      <c r="J26" s="49">
        <v>2</v>
      </c>
      <c r="K26" s="49">
        <v>0</v>
      </c>
      <c r="L26" s="49">
        <v>0</v>
      </c>
      <c r="M26" s="49">
        <v>3</v>
      </c>
      <c r="N26" s="49">
        <v>2</v>
      </c>
      <c r="O26" s="12">
        <f t="shared" si="0"/>
        <v>13</v>
      </c>
      <c r="P26" s="12">
        <f t="shared" si="1"/>
        <v>5</v>
      </c>
      <c r="Q26" s="46">
        <f t="shared" si="2"/>
        <v>18</v>
      </c>
    </row>
    <row r="27" spans="1:17" ht="18.75">
      <c r="A27" s="216"/>
      <c r="B27" s="58" t="s">
        <v>0</v>
      </c>
      <c r="C27" s="14">
        <f>SUM(C24:C26)</f>
        <v>1</v>
      </c>
      <c r="D27" s="14">
        <f aca="true" t="shared" si="4" ref="D27:N27">SUM(D24:D26)</f>
        <v>0</v>
      </c>
      <c r="E27" s="14">
        <f t="shared" si="4"/>
        <v>1</v>
      </c>
      <c r="F27" s="14">
        <f t="shared" si="4"/>
        <v>1</v>
      </c>
      <c r="G27" s="14">
        <f t="shared" si="4"/>
        <v>6</v>
      </c>
      <c r="H27" s="14">
        <f t="shared" si="4"/>
        <v>3</v>
      </c>
      <c r="I27" s="14">
        <f t="shared" si="4"/>
        <v>15</v>
      </c>
      <c r="J27" s="14">
        <f t="shared" si="4"/>
        <v>7</v>
      </c>
      <c r="K27" s="14">
        <f t="shared" si="4"/>
        <v>1</v>
      </c>
      <c r="L27" s="14">
        <f t="shared" si="4"/>
        <v>0</v>
      </c>
      <c r="M27" s="14">
        <f t="shared" si="4"/>
        <v>6</v>
      </c>
      <c r="N27" s="14">
        <f t="shared" si="4"/>
        <v>4</v>
      </c>
      <c r="O27" s="12">
        <f t="shared" si="0"/>
        <v>30</v>
      </c>
      <c r="P27" s="12">
        <f t="shared" si="1"/>
        <v>15</v>
      </c>
      <c r="Q27" s="46">
        <f t="shared" si="2"/>
        <v>45</v>
      </c>
    </row>
    <row r="28" spans="1:17" ht="18.75">
      <c r="A28" s="216" t="s">
        <v>155</v>
      </c>
      <c r="B28" s="59" t="s">
        <v>130</v>
      </c>
      <c r="C28" s="49">
        <v>0</v>
      </c>
      <c r="D28" s="49">
        <v>0</v>
      </c>
      <c r="E28" s="49">
        <v>2</v>
      </c>
      <c r="F28" s="49">
        <v>0</v>
      </c>
      <c r="G28" s="49">
        <v>1</v>
      </c>
      <c r="H28" s="49">
        <v>0</v>
      </c>
      <c r="I28" s="49">
        <v>5</v>
      </c>
      <c r="J28" s="49">
        <v>2</v>
      </c>
      <c r="K28" s="49">
        <v>1</v>
      </c>
      <c r="L28" s="49">
        <v>1</v>
      </c>
      <c r="M28" s="49">
        <v>3</v>
      </c>
      <c r="N28" s="49">
        <v>2</v>
      </c>
      <c r="O28" s="12">
        <f t="shared" si="0"/>
        <v>12</v>
      </c>
      <c r="P28" s="12">
        <f t="shared" si="1"/>
        <v>5</v>
      </c>
      <c r="Q28" s="46">
        <f t="shared" si="2"/>
        <v>17</v>
      </c>
    </row>
    <row r="29" spans="1:17" ht="18.75">
      <c r="A29" s="216"/>
      <c r="B29" s="59" t="s">
        <v>158</v>
      </c>
      <c r="C29" s="49">
        <v>0</v>
      </c>
      <c r="D29" s="49">
        <v>0</v>
      </c>
      <c r="E29" s="49">
        <v>1</v>
      </c>
      <c r="F29" s="49">
        <v>0</v>
      </c>
      <c r="G29" s="49">
        <v>1</v>
      </c>
      <c r="H29" s="49">
        <v>1</v>
      </c>
      <c r="I29" s="49">
        <v>15</v>
      </c>
      <c r="J29" s="49">
        <v>4</v>
      </c>
      <c r="K29" s="49">
        <v>2</v>
      </c>
      <c r="L29" s="49">
        <v>0</v>
      </c>
      <c r="M29" s="49">
        <v>0</v>
      </c>
      <c r="N29" s="49">
        <v>0</v>
      </c>
      <c r="O29" s="12">
        <f t="shared" si="0"/>
        <v>19</v>
      </c>
      <c r="P29" s="12">
        <f t="shared" si="1"/>
        <v>5</v>
      </c>
      <c r="Q29" s="46">
        <f t="shared" si="2"/>
        <v>24</v>
      </c>
    </row>
    <row r="30" spans="1:17" ht="36" customHeight="1">
      <c r="A30" s="216"/>
      <c r="B30" s="59" t="s">
        <v>159</v>
      </c>
      <c r="C30" s="49">
        <v>3</v>
      </c>
      <c r="D30" s="49">
        <v>1</v>
      </c>
      <c r="E30" s="49">
        <v>0</v>
      </c>
      <c r="F30" s="49">
        <v>0</v>
      </c>
      <c r="G30" s="49">
        <v>1</v>
      </c>
      <c r="H30" s="49">
        <v>0</v>
      </c>
      <c r="I30" s="49">
        <v>6</v>
      </c>
      <c r="J30" s="49">
        <v>4</v>
      </c>
      <c r="K30" s="49">
        <v>1</v>
      </c>
      <c r="L30" s="49">
        <v>1</v>
      </c>
      <c r="M30" s="49">
        <v>1</v>
      </c>
      <c r="N30" s="49">
        <v>1</v>
      </c>
      <c r="O30" s="12">
        <f t="shared" si="0"/>
        <v>12</v>
      </c>
      <c r="P30" s="12">
        <f t="shared" si="1"/>
        <v>7</v>
      </c>
      <c r="Q30" s="46">
        <f t="shared" si="2"/>
        <v>19</v>
      </c>
    </row>
    <row r="31" spans="1:17" ht="18.75">
      <c r="A31" s="216"/>
      <c r="B31" s="59" t="s">
        <v>192</v>
      </c>
      <c r="C31" s="49">
        <v>9</v>
      </c>
      <c r="D31" s="49">
        <v>0</v>
      </c>
      <c r="E31" s="49">
        <v>3</v>
      </c>
      <c r="F31" s="49">
        <v>0</v>
      </c>
      <c r="G31" s="49">
        <v>6</v>
      </c>
      <c r="H31" s="49">
        <v>2</v>
      </c>
      <c r="I31" s="49">
        <v>12</v>
      </c>
      <c r="J31" s="49">
        <v>5</v>
      </c>
      <c r="K31" s="49">
        <v>9</v>
      </c>
      <c r="L31" s="49">
        <v>1</v>
      </c>
      <c r="M31" s="49">
        <v>0</v>
      </c>
      <c r="N31" s="49">
        <v>0</v>
      </c>
      <c r="O31" s="12">
        <f t="shared" si="0"/>
        <v>39</v>
      </c>
      <c r="P31" s="12">
        <f t="shared" si="1"/>
        <v>8</v>
      </c>
      <c r="Q31" s="46">
        <f t="shared" si="2"/>
        <v>47</v>
      </c>
    </row>
    <row r="32" spans="1:17" ht="18.75" customHeight="1">
      <c r="A32" s="216"/>
      <c r="B32" s="58" t="s">
        <v>0</v>
      </c>
      <c r="C32" s="14">
        <f>SUM(C28:C31)</f>
        <v>12</v>
      </c>
      <c r="D32" s="14">
        <f aca="true" t="shared" si="5" ref="D32:N32">SUM(D28:D31)</f>
        <v>1</v>
      </c>
      <c r="E32" s="14">
        <f t="shared" si="5"/>
        <v>6</v>
      </c>
      <c r="F32" s="14">
        <f t="shared" si="5"/>
        <v>0</v>
      </c>
      <c r="G32" s="14">
        <f t="shared" si="5"/>
        <v>9</v>
      </c>
      <c r="H32" s="14">
        <f t="shared" si="5"/>
        <v>3</v>
      </c>
      <c r="I32" s="14">
        <f t="shared" si="5"/>
        <v>38</v>
      </c>
      <c r="J32" s="14">
        <f t="shared" si="5"/>
        <v>15</v>
      </c>
      <c r="K32" s="14">
        <f t="shared" si="5"/>
        <v>13</v>
      </c>
      <c r="L32" s="14">
        <f t="shared" si="5"/>
        <v>3</v>
      </c>
      <c r="M32" s="14">
        <f t="shared" si="5"/>
        <v>4</v>
      </c>
      <c r="N32" s="14">
        <f t="shared" si="5"/>
        <v>3</v>
      </c>
      <c r="O32" s="12">
        <f t="shared" si="0"/>
        <v>82</v>
      </c>
      <c r="P32" s="12">
        <f t="shared" si="1"/>
        <v>25</v>
      </c>
      <c r="Q32" s="46">
        <f t="shared" si="2"/>
        <v>107</v>
      </c>
    </row>
    <row r="33" spans="1:17" ht="18.75" customHeight="1">
      <c r="A33" s="214" t="s">
        <v>191</v>
      </c>
      <c r="B33" s="214"/>
      <c r="C33" s="48">
        <v>0</v>
      </c>
      <c r="D33" s="48">
        <v>0</v>
      </c>
      <c r="E33" s="48">
        <v>1</v>
      </c>
      <c r="F33" s="48">
        <v>0</v>
      </c>
      <c r="G33" s="48">
        <v>1</v>
      </c>
      <c r="H33" s="48">
        <v>2</v>
      </c>
      <c r="I33" s="48">
        <v>0</v>
      </c>
      <c r="J33" s="48">
        <v>0</v>
      </c>
      <c r="K33" s="48">
        <v>0</v>
      </c>
      <c r="L33" s="48">
        <v>0</v>
      </c>
      <c r="M33" s="47">
        <v>5</v>
      </c>
      <c r="N33" s="47">
        <v>2</v>
      </c>
      <c r="O33" s="12">
        <f>C33+E33+G33+I33+K33+M33</f>
        <v>7</v>
      </c>
      <c r="P33" s="12">
        <f>N33+L33+J33+H33+F33+D33</f>
        <v>4</v>
      </c>
      <c r="Q33" s="46">
        <f>SUM(O33:P33)</f>
        <v>11</v>
      </c>
    </row>
    <row r="34" spans="1:17" ht="18.75">
      <c r="A34" s="215" t="s">
        <v>93</v>
      </c>
      <c r="B34" s="215"/>
      <c r="C34" s="13">
        <f>C32+C27+C23+C33</f>
        <v>465</v>
      </c>
      <c r="D34" s="45">
        <f aca="true" t="shared" si="6" ref="D34:N34">D32+D27+D23+D33</f>
        <v>55</v>
      </c>
      <c r="E34" s="45">
        <f t="shared" si="6"/>
        <v>440</v>
      </c>
      <c r="F34" s="45">
        <f t="shared" si="6"/>
        <v>88</v>
      </c>
      <c r="G34" s="45">
        <f t="shared" si="6"/>
        <v>596</v>
      </c>
      <c r="H34" s="45">
        <f t="shared" si="6"/>
        <v>241</v>
      </c>
      <c r="I34" s="45">
        <f t="shared" si="6"/>
        <v>554</v>
      </c>
      <c r="J34" s="45">
        <f t="shared" si="6"/>
        <v>396</v>
      </c>
      <c r="K34" s="45">
        <f t="shared" si="6"/>
        <v>131</v>
      </c>
      <c r="L34" s="45">
        <f t="shared" si="6"/>
        <v>20</v>
      </c>
      <c r="M34" s="45">
        <f t="shared" si="6"/>
        <v>207</v>
      </c>
      <c r="N34" s="45">
        <f t="shared" si="6"/>
        <v>272</v>
      </c>
      <c r="O34" s="12">
        <f t="shared" si="0"/>
        <v>2393</v>
      </c>
      <c r="P34" s="12">
        <f t="shared" si="1"/>
        <v>1072</v>
      </c>
      <c r="Q34" s="46">
        <f t="shared" si="2"/>
        <v>3465</v>
      </c>
    </row>
    <row r="41" spans="1:11" ht="20.25" customHeight="1">
      <c r="A41" s="219" t="s">
        <v>3</v>
      </c>
      <c r="B41" s="219"/>
      <c r="C41" s="223" t="s">
        <v>161</v>
      </c>
      <c r="D41" s="223"/>
      <c r="E41" s="223"/>
      <c r="F41" s="223" t="s">
        <v>193</v>
      </c>
      <c r="G41" s="223"/>
      <c r="H41" s="223"/>
      <c r="I41" s="223" t="s">
        <v>194</v>
      </c>
      <c r="J41" s="223"/>
      <c r="K41" s="223"/>
    </row>
    <row r="42" spans="1:11" ht="18">
      <c r="A42" s="219"/>
      <c r="B42" s="219"/>
      <c r="C42" s="63" t="s">
        <v>9</v>
      </c>
      <c r="D42" s="63" t="s">
        <v>162</v>
      </c>
      <c r="E42" s="63" t="s">
        <v>26</v>
      </c>
      <c r="F42" s="63" t="s">
        <v>9</v>
      </c>
      <c r="G42" s="63" t="s">
        <v>162</v>
      </c>
      <c r="H42" s="63" t="s">
        <v>26</v>
      </c>
      <c r="I42" s="63" t="s">
        <v>9</v>
      </c>
      <c r="J42" s="63" t="s">
        <v>162</v>
      </c>
      <c r="K42" s="64" t="s">
        <v>26</v>
      </c>
    </row>
    <row r="43" spans="1:11" ht="18.75">
      <c r="A43" s="207" t="s">
        <v>30</v>
      </c>
      <c r="B43" s="207"/>
      <c r="C43" s="53">
        <v>64</v>
      </c>
      <c r="D43" s="53">
        <v>30</v>
      </c>
      <c r="E43" s="63">
        <f>C43+D43</f>
        <v>94</v>
      </c>
      <c r="F43" s="53">
        <v>13</v>
      </c>
      <c r="G43" s="53">
        <v>2</v>
      </c>
      <c r="H43" s="63">
        <f>F43+G43</f>
        <v>15</v>
      </c>
      <c r="I43" s="53">
        <v>9</v>
      </c>
      <c r="J43" s="53">
        <v>3</v>
      </c>
      <c r="K43" s="64">
        <f>I43+J43</f>
        <v>12</v>
      </c>
    </row>
    <row r="44" spans="1:11" ht="18.75">
      <c r="A44" s="207" t="s">
        <v>82</v>
      </c>
      <c r="B44" s="207"/>
      <c r="C44" s="53">
        <v>17</v>
      </c>
      <c r="D44" s="53">
        <v>5</v>
      </c>
      <c r="E44" s="63">
        <f aca="true" t="shared" si="7" ref="E44:E75">C44+D44</f>
        <v>22</v>
      </c>
      <c r="F44" s="53">
        <v>2</v>
      </c>
      <c r="G44" s="53">
        <v>1</v>
      </c>
      <c r="H44" s="120">
        <f aca="true" t="shared" si="8" ref="H44:H75">F44+G44</f>
        <v>3</v>
      </c>
      <c r="I44" s="53">
        <v>3</v>
      </c>
      <c r="J44" s="53">
        <v>1</v>
      </c>
      <c r="K44" s="64">
        <f aca="true" t="shared" si="9" ref="K44:K75">I44+J44</f>
        <v>4</v>
      </c>
    </row>
    <row r="45" spans="1:11" ht="19.5" customHeight="1">
      <c r="A45" s="207" t="s">
        <v>32</v>
      </c>
      <c r="B45" s="207"/>
      <c r="C45" s="53">
        <v>18</v>
      </c>
      <c r="D45" s="53">
        <v>19</v>
      </c>
      <c r="E45" s="63">
        <f t="shared" si="7"/>
        <v>37</v>
      </c>
      <c r="F45" s="53">
        <v>3</v>
      </c>
      <c r="G45" s="53">
        <v>3</v>
      </c>
      <c r="H45" s="120">
        <f t="shared" si="8"/>
        <v>6</v>
      </c>
      <c r="I45" s="53">
        <v>3</v>
      </c>
      <c r="J45" s="53">
        <v>2</v>
      </c>
      <c r="K45" s="64">
        <f t="shared" si="9"/>
        <v>5</v>
      </c>
    </row>
    <row r="46" spans="1:11" ht="18.75">
      <c r="A46" s="207" t="s">
        <v>83</v>
      </c>
      <c r="B46" s="207"/>
      <c r="C46" s="53">
        <v>8</v>
      </c>
      <c r="D46" s="53">
        <v>21</v>
      </c>
      <c r="E46" s="63">
        <f t="shared" si="7"/>
        <v>29</v>
      </c>
      <c r="F46" s="53">
        <v>2</v>
      </c>
      <c r="G46" s="53">
        <v>1</v>
      </c>
      <c r="H46" s="120">
        <f t="shared" si="8"/>
        <v>3</v>
      </c>
      <c r="I46" s="53">
        <v>2</v>
      </c>
      <c r="J46" s="53">
        <v>0</v>
      </c>
      <c r="K46" s="64">
        <f t="shared" si="9"/>
        <v>2</v>
      </c>
    </row>
    <row r="47" spans="1:11" ht="18.75">
      <c r="A47" s="207" t="s">
        <v>34</v>
      </c>
      <c r="B47" s="207"/>
      <c r="C47" s="53">
        <v>13</v>
      </c>
      <c r="D47" s="53">
        <v>8</v>
      </c>
      <c r="E47" s="63">
        <f t="shared" si="7"/>
        <v>21</v>
      </c>
      <c r="F47" s="53">
        <v>1</v>
      </c>
      <c r="G47" s="53">
        <v>1</v>
      </c>
      <c r="H47" s="120">
        <f t="shared" si="8"/>
        <v>2</v>
      </c>
      <c r="I47" s="53">
        <v>0</v>
      </c>
      <c r="J47" s="53">
        <v>1</v>
      </c>
      <c r="K47" s="64">
        <f t="shared" si="9"/>
        <v>1</v>
      </c>
    </row>
    <row r="48" spans="1:11" ht="18.75">
      <c r="A48" s="217" t="s">
        <v>84</v>
      </c>
      <c r="B48" s="217"/>
      <c r="C48" s="53">
        <v>5</v>
      </c>
      <c r="D48" s="53">
        <v>21</v>
      </c>
      <c r="E48" s="63">
        <f t="shared" si="7"/>
        <v>26</v>
      </c>
      <c r="F48" s="53">
        <v>0</v>
      </c>
      <c r="G48" s="53">
        <v>1</v>
      </c>
      <c r="H48" s="120">
        <f t="shared" si="8"/>
        <v>1</v>
      </c>
      <c r="I48" s="53">
        <v>1</v>
      </c>
      <c r="J48" s="53">
        <v>0</v>
      </c>
      <c r="K48" s="64">
        <f t="shared" si="9"/>
        <v>1</v>
      </c>
    </row>
    <row r="49" spans="1:11" ht="18.75">
      <c r="A49" s="217" t="s">
        <v>85</v>
      </c>
      <c r="B49" s="217"/>
      <c r="C49" s="53">
        <v>15</v>
      </c>
      <c r="D49" s="53">
        <v>7</v>
      </c>
      <c r="E49" s="63">
        <f t="shared" si="7"/>
        <v>22</v>
      </c>
      <c r="F49" s="53">
        <v>3</v>
      </c>
      <c r="G49" s="53">
        <v>0</v>
      </c>
      <c r="H49" s="120">
        <f t="shared" si="8"/>
        <v>3</v>
      </c>
      <c r="I49" s="53">
        <v>0</v>
      </c>
      <c r="J49" s="53">
        <v>0</v>
      </c>
      <c r="K49" s="64">
        <f t="shared" si="9"/>
        <v>0</v>
      </c>
    </row>
    <row r="50" spans="1:11" ht="18.75">
      <c r="A50" s="217" t="s">
        <v>86</v>
      </c>
      <c r="B50" s="217"/>
      <c r="C50" s="53">
        <v>18</v>
      </c>
      <c r="D50" s="53">
        <v>9</v>
      </c>
      <c r="E50" s="63">
        <f t="shared" si="7"/>
        <v>27</v>
      </c>
      <c r="F50" s="53">
        <v>5</v>
      </c>
      <c r="G50" s="53">
        <v>2</v>
      </c>
      <c r="H50" s="120">
        <f t="shared" si="8"/>
        <v>7</v>
      </c>
      <c r="I50" s="53">
        <v>2</v>
      </c>
      <c r="J50" s="53">
        <v>1</v>
      </c>
      <c r="K50" s="64">
        <f t="shared" si="9"/>
        <v>3</v>
      </c>
    </row>
    <row r="51" spans="1:11" ht="18.75">
      <c r="A51" s="217" t="s">
        <v>144</v>
      </c>
      <c r="B51" s="217"/>
      <c r="C51" s="53">
        <v>35</v>
      </c>
      <c r="D51" s="53">
        <v>31</v>
      </c>
      <c r="E51" s="63">
        <f t="shared" si="7"/>
        <v>66</v>
      </c>
      <c r="F51" s="53">
        <v>2</v>
      </c>
      <c r="G51" s="53">
        <v>4</v>
      </c>
      <c r="H51" s="120">
        <f t="shared" si="8"/>
        <v>6</v>
      </c>
      <c r="I51" s="53">
        <v>3</v>
      </c>
      <c r="J51" s="53">
        <v>3</v>
      </c>
      <c r="K51" s="64">
        <f t="shared" si="9"/>
        <v>6</v>
      </c>
    </row>
    <row r="52" spans="1:11" ht="18.75">
      <c r="A52" s="217" t="s">
        <v>87</v>
      </c>
      <c r="B52" s="217"/>
      <c r="C52" s="53">
        <v>23</v>
      </c>
      <c r="D52" s="53">
        <v>40</v>
      </c>
      <c r="E52" s="63">
        <f t="shared" si="7"/>
        <v>63</v>
      </c>
      <c r="F52" s="53">
        <v>5</v>
      </c>
      <c r="G52" s="53">
        <v>10</v>
      </c>
      <c r="H52" s="120">
        <f t="shared" si="8"/>
        <v>15</v>
      </c>
      <c r="I52" s="53">
        <v>4</v>
      </c>
      <c r="J52" s="53">
        <v>10</v>
      </c>
      <c r="K52" s="64">
        <f t="shared" si="9"/>
        <v>14</v>
      </c>
    </row>
    <row r="53" spans="1:11" ht="19.5" customHeight="1">
      <c r="A53" s="217" t="s">
        <v>88</v>
      </c>
      <c r="B53" s="217"/>
      <c r="C53" s="53">
        <v>9</v>
      </c>
      <c r="D53" s="53">
        <v>41</v>
      </c>
      <c r="E53" s="63">
        <f t="shared" si="7"/>
        <v>50</v>
      </c>
      <c r="F53" s="53">
        <v>1</v>
      </c>
      <c r="G53" s="53">
        <v>5</v>
      </c>
      <c r="H53" s="120">
        <f t="shared" si="8"/>
        <v>6</v>
      </c>
      <c r="I53" s="53">
        <v>3</v>
      </c>
      <c r="J53" s="53">
        <v>7</v>
      </c>
      <c r="K53" s="64">
        <f t="shared" si="9"/>
        <v>10</v>
      </c>
    </row>
    <row r="54" spans="1:11" ht="18.75">
      <c r="A54" s="217" t="s">
        <v>39</v>
      </c>
      <c r="B54" s="217"/>
      <c r="C54" s="53">
        <v>30</v>
      </c>
      <c r="D54" s="53">
        <v>39</v>
      </c>
      <c r="E54" s="63">
        <f t="shared" si="7"/>
        <v>69</v>
      </c>
      <c r="F54" s="53">
        <v>7</v>
      </c>
      <c r="G54" s="53">
        <v>3</v>
      </c>
      <c r="H54" s="120">
        <f t="shared" si="8"/>
        <v>10</v>
      </c>
      <c r="I54" s="53">
        <v>4</v>
      </c>
      <c r="J54" s="53">
        <v>3</v>
      </c>
      <c r="K54" s="64">
        <f t="shared" si="9"/>
        <v>7</v>
      </c>
    </row>
    <row r="55" spans="1:11" ht="18.75">
      <c r="A55" s="217" t="s">
        <v>64</v>
      </c>
      <c r="B55" s="217"/>
      <c r="C55" s="53">
        <v>19</v>
      </c>
      <c r="D55" s="53">
        <v>23</v>
      </c>
      <c r="E55" s="63">
        <f t="shared" si="7"/>
        <v>42</v>
      </c>
      <c r="F55" s="53">
        <v>1</v>
      </c>
      <c r="G55" s="53">
        <v>1</v>
      </c>
      <c r="H55" s="120">
        <f t="shared" si="8"/>
        <v>2</v>
      </c>
      <c r="I55" s="53">
        <v>3</v>
      </c>
      <c r="J55" s="53">
        <v>4</v>
      </c>
      <c r="K55" s="64">
        <f t="shared" si="9"/>
        <v>7</v>
      </c>
    </row>
    <row r="56" spans="1:11" ht="18.75">
      <c r="A56" s="217" t="s">
        <v>75</v>
      </c>
      <c r="B56" s="217"/>
      <c r="C56" s="53">
        <v>11</v>
      </c>
      <c r="D56" s="53">
        <v>3</v>
      </c>
      <c r="E56" s="63">
        <f t="shared" si="7"/>
        <v>14</v>
      </c>
      <c r="F56" s="53">
        <v>9</v>
      </c>
      <c r="G56" s="53">
        <v>3</v>
      </c>
      <c r="H56" s="120">
        <f t="shared" si="8"/>
        <v>12</v>
      </c>
      <c r="I56" s="53">
        <v>2</v>
      </c>
      <c r="J56" s="53">
        <v>1</v>
      </c>
      <c r="K56" s="64">
        <f t="shared" si="9"/>
        <v>3</v>
      </c>
    </row>
    <row r="57" spans="1:11" ht="18.75">
      <c r="A57" s="217" t="s">
        <v>76</v>
      </c>
      <c r="B57" s="217"/>
      <c r="C57" s="53">
        <v>13</v>
      </c>
      <c r="D57" s="53">
        <v>15</v>
      </c>
      <c r="E57" s="63">
        <f t="shared" si="7"/>
        <v>28</v>
      </c>
      <c r="F57" s="53">
        <v>2</v>
      </c>
      <c r="G57" s="53">
        <v>0</v>
      </c>
      <c r="H57" s="120">
        <f t="shared" si="8"/>
        <v>2</v>
      </c>
      <c r="I57" s="53">
        <v>0</v>
      </c>
      <c r="J57" s="53">
        <v>0</v>
      </c>
      <c r="K57" s="64">
        <f t="shared" si="9"/>
        <v>0</v>
      </c>
    </row>
    <row r="58" spans="1:11" ht="18.75">
      <c r="A58" s="217" t="s">
        <v>74</v>
      </c>
      <c r="B58" s="217"/>
      <c r="C58" s="53">
        <v>5</v>
      </c>
      <c r="D58" s="53">
        <v>2</v>
      </c>
      <c r="E58" s="63">
        <f t="shared" si="7"/>
        <v>7</v>
      </c>
      <c r="F58" s="53">
        <v>1</v>
      </c>
      <c r="G58" s="53">
        <v>0</v>
      </c>
      <c r="H58" s="120">
        <f t="shared" si="8"/>
        <v>1</v>
      </c>
      <c r="I58" s="53">
        <v>1</v>
      </c>
      <c r="J58" s="53">
        <v>0</v>
      </c>
      <c r="K58" s="64">
        <f t="shared" si="9"/>
        <v>1</v>
      </c>
    </row>
    <row r="59" spans="1:11" ht="18.75">
      <c r="A59" s="210" t="s">
        <v>190</v>
      </c>
      <c r="B59" s="211"/>
      <c r="C59" s="53">
        <v>0</v>
      </c>
      <c r="D59" s="53">
        <v>2</v>
      </c>
      <c r="E59" s="63">
        <f t="shared" si="7"/>
        <v>2</v>
      </c>
      <c r="F59" s="53">
        <v>0</v>
      </c>
      <c r="G59" s="53">
        <v>0</v>
      </c>
      <c r="H59" s="120">
        <f t="shared" si="8"/>
        <v>0</v>
      </c>
      <c r="I59" s="53">
        <v>0</v>
      </c>
      <c r="J59" s="53">
        <v>0</v>
      </c>
      <c r="K59" s="64">
        <f t="shared" si="9"/>
        <v>0</v>
      </c>
    </row>
    <row r="60" spans="1:11" ht="18.75">
      <c r="A60" s="217" t="s">
        <v>152</v>
      </c>
      <c r="B60" s="217"/>
      <c r="C60" s="53">
        <v>10</v>
      </c>
      <c r="D60" s="53">
        <v>3</v>
      </c>
      <c r="E60" s="63">
        <f t="shared" si="7"/>
        <v>13</v>
      </c>
      <c r="F60" s="53">
        <v>2</v>
      </c>
      <c r="G60" s="53">
        <v>1</v>
      </c>
      <c r="H60" s="120">
        <f t="shared" si="8"/>
        <v>3</v>
      </c>
      <c r="I60" s="53">
        <v>0</v>
      </c>
      <c r="J60" s="53">
        <v>0</v>
      </c>
      <c r="K60" s="64">
        <f t="shared" si="9"/>
        <v>0</v>
      </c>
    </row>
    <row r="61" spans="1:11" ht="15.75" customHeight="1">
      <c r="A61" s="210" t="s">
        <v>90</v>
      </c>
      <c r="B61" s="211"/>
      <c r="C61" s="53">
        <v>7</v>
      </c>
      <c r="D61" s="53">
        <v>2</v>
      </c>
      <c r="E61" s="63">
        <f t="shared" si="7"/>
        <v>9</v>
      </c>
      <c r="F61" s="53">
        <v>1</v>
      </c>
      <c r="G61" s="53">
        <v>0</v>
      </c>
      <c r="H61" s="120">
        <f t="shared" si="8"/>
        <v>1</v>
      </c>
      <c r="I61" s="53">
        <v>1</v>
      </c>
      <c r="J61" s="53">
        <v>0</v>
      </c>
      <c r="K61" s="64">
        <f t="shared" si="9"/>
        <v>1</v>
      </c>
    </row>
    <row r="62" spans="1:11" ht="15.75" customHeight="1">
      <c r="A62" s="208" t="s">
        <v>195</v>
      </c>
      <c r="B62" s="209"/>
      <c r="C62" s="54">
        <v>5</v>
      </c>
      <c r="D62" s="54">
        <v>4</v>
      </c>
      <c r="E62" s="63">
        <f t="shared" si="7"/>
        <v>9</v>
      </c>
      <c r="F62" s="53">
        <v>0</v>
      </c>
      <c r="G62" s="53">
        <v>1</v>
      </c>
      <c r="H62" s="120">
        <f t="shared" si="8"/>
        <v>1</v>
      </c>
      <c r="I62" s="53">
        <v>0</v>
      </c>
      <c r="J62" s="53">
        <v>0</v>
      </c>
      <c r="K62" s="64">
        <f t="shared" si="9"/>
        <v>0</v>
      </c>
    </row>
    <row r="63" spans="1:11" ht="15.75" customHeight="1">
      <c r="A63" s="208" t="s">
        <v>196</v>
      </c>
      <c r="B63" s="209"/>
      <c r="C63" s="54">
        <v>2</v>
      </c>
      <c r="D63" s="54">
        <v>2</v>
      </c>
      <c r="E63" s="63">
        <f t="shared" si="7"/>
        <v>4</v>
      </c>
      <c r="F63" s="53">
        <v>1</v>
      </c>
      <c r="G63" s="53">
        <v>0</v>
      </c>
      <c r="H63" s="120">
        <f t="shared" si="8"/>
        <v>1</v>
      </c>
      <c r="I63" s="53">
        <v>0</v>
      </c>
      <c r="J63" s="53">
        <v>0</v>
      </c>
      <c r="K63" s="64">
        <f t="shared" si="9"/>
        <v>0</v>
      </c>
    </row>
    <row r="64" spans="1:11" ht="15.75" customHeight="1">
      <c r="A64" s="208" t="s">
        <v>197</v>
      </c>
      <c r="B64" s="209"/>
      <c r="C64" s="54">
        <v>2</v>
      </c>
      <c r="D64" s="54">
        <v>1</v>
      </c>
      <c r="E64" s="63">
        <f t="shared" si="7"/>
        <v>3</v>
      </c>
      <c r="F64" s="53">
        <v>2</v>
      </c>
      <c r="G64" s="53">
        <v>0</v>
      </c>
      <c r="H64" s="120">
        <f t="shared" si="8"/>
        <v>2</v>
      </c>
      <c r="I64" s="53">
        <v>0</v>
      </c>
      <c r="J64" s="53">
        <v>0</v>
      </c>
      <c r="K64" s="64">
        <f t="shared" si="9"/>
        <v>0</v>
      </c>
    </row>
    <row r="65" spans="1:11" ht="18.75">
      <c r="A65" s="205" t="s">
        <v>0</v>
      </c>
      <c r="B65" s="205"/>
      <c r="C65" s="55">
        <f>SUM(C43:C64)</f>
        <v>329</v>
      </c>
      <c r="D65" s="55">
        <f aca="true" t="shared" si="10" ref="D65:J65">SUM(D43:D64)</f>
        <v>328</v>
      </c>
      <c r="E65" s="63">
        <f t="shared" si="7"/>
        <v>657</v>
      </c>
      <c r="F65" s="55">
        <f>SUM(F43:F64)</f>
        <v>63</v>
      </c>
      <c r="G65" s="55">
        <f>SUM(G43:G64)</f>
        <v>39</v>
      </c>
      <c r="H65" s="120">
        <f t="shared" si="8"/>
        <v>102</v>
      </c>
      <c r="I65" s="55">
        <f t="shared" si="10"/>
        <v>41</v>
      </c>
      <c r="J65" s="55">
        <f t="shared" si="10"/>
        <v>36</v>
      </c>
      <c r="K65" s="64">
        <f t="shared" si="9"/>
        <v>77</v>
      </c>
    </row>
    <row r="66" spans="1:11" ht="18.75">
      <c r="A66" s="206" t="s">
        <v>154</v>
      </c>
      <c r="B66" s="60" t="s">
        <v>156</v>
      </c>
      <c r="C66" s="53">
        <v>0</v>
      </c>
      <c r="D66" s="53">
        <v>1</v>
      </c>
      <c r="E66" s="63">
        <f t="shared" si="7"/>
        <v>1</v>
      </c>
      <c r="F66" s="53">
        <v>0</v>
      </c>
      <c r="G66" s="53">
        <v>1</v>
      </c>
      <c r="H66" s="120">
        <f t="shared" si="8"/>
        <v>1</v>
      </c>
      <c r="I66" s="53">
        <v>0</v>
      </c>
      <c r="J66" s="53">
        <v>0</v>
      </c>
      <c r="K66" s="64">
        <f t="shared" si="9"/>
        <v>0</v>
      </c>
    </row>
    <row r="67" spans="1:11" ht="18.75">
      <c r="A67" s="206"/>
      <c r="B67" s="60" t="s">
        <v>56</v>
      </c>
      <c r="C67" s="53">
        <v>4</v>
      </c>
      <c r="D67" s="53">
        <v>1</v>
      </c>
      <c r="E67" s="63">
        <f t="shared" si="7"/>
        <v>5</v>
      </c>
      <c r="F67" s="53">
        <v>2</v>
      </c>
      <c r="G67" s="53">
        <v>0</v>
      </c>
      <c r="H67" s="120">
        <f t="shared" si="8"/>
        <v>2</v>
      </c>
      <c r="I67" s="53">
        <v>1</v>
      </c>
      <c r="J67" s="53">
        <v>0</v>
      </c>
      <c r="K67" s="64">
        <f t="shared" si="9"/>
        <v>1</v>
      </c>
    </row>
    <row r="68" spans="1:11" ht="18.75">
      <c r="A68" s="206"/>
      <c r="B68" s="60" t="s">
        <v>157</v>
      </c>
      <c r="C68" s="53">
        <v>5</v>
      </c>
      <c r="D68" s="53">
        <v>2</v>
      </c>
      <c r="E68" s="63">
        <f t="shared" si="7"/>
        <v>7</v>
      </c>
      <c r="F68" s="53">
        <v>3</v>
      </c>
      <c r="G68" s="53">
        <v>1</v>
      </c>
      <c r="H68" s="120">
        <f t="shared" si="8"/>
        <v>4</v>
      </c>
      <c r="I68" s="53">
        <v>0</v>
      </c>
      <c r="J68" s="53">
        <v>0</v>
      </c>
      <c r="K68" s="64">
        <f t="shared" si="9"/>
        <v>0</v>
      </c>
    </row>
    <row r="69" spans="1:11" ht="19.5" customHeight="1">
      <c r="A69" s="206"/>
      <c r="B69" s="61" t="s">
        <v>0</v>
      </c>
      <c r="C69" s="55">
        <f>SUM(C66:C68)</f>
        <v>9</v>
      </c>
      <c r="D69" s="55">
        <f>SUM(D66:D68)</f>
        <v>4</v>
      </c>
      <c r="E69" s="63">
        <f t="shared" si="7"/>
        <v>13</v>
      </c>
      <c r="F69" s="55">
        <f>SUM(F66:F68)</f>
        <v>5</v>
      </c>
      <c r="G69" s="55">
        <f>SUM(G66:G68)</f>
        <v>2</v>
      </c>
      <c r="H69" s="120">
        <f t="shared" si="8"/>
        <v>7</v>
      </c>
      <c r="I69" s="55">
        <f>SUM(I66:I68)</f>
        <v>1</v>
      </c>
      <c r="J69" s="55">
        <f>SUM(J66:J68)</f>
        <v>0</v>
      </c>
      <c r="K69" s="64">
        <f t="shared" si="9"/>
        <v>1</v>
      </c>
    </row>
    <row r="70" spans="1:11" ht="18.75">
      <c r="A70" s="206" t="s">
        <v>155</v>
      </c>
      <c r="B70" s="60" t="s">
        <v>130</v>
      </c>
      <c r="C70" s="54">
        <v>4</v>
      </c>
      <c r="D70" s="54">
        <v>2</v>
      </c>
      <c r="E70" s="63">
        <f t="shared" si="7"/>
        <v>6</v>
      </c>
      <c r="F70" s="54">
        <v>2</v>
      </c>
      <c r="G70" s="54">
        <v>2</v>
      </c>
      <c r="H70" s="120">
        <f t="shared" si="8"/>
        <v>4</v>
      </c>
      <c r="I70" s="56">
        <v>0</v>
      </c>
      <c r="J70" s="56">
        <v>0</v>
      </c>
      <c r="K70" s="64">
        <f t="shared" si="9"/>
        <v>0</v>
      </c>
    </row>
    <row r="71" spans="1:11" ht="18.75">
      <c r="A71" s="206"/>
      <c r="B71" s="60" t="s">
        <v>158</v>
      </c>
      <c r="C71" s="54">
        <v>3</v>
      </c>
      <c r="D71" s="54">
        <v>8</v>
      </c>
      <c r="E71" s="63">
        <f t="shared" si="7"/>
        <v>11</v>
      </c>
      <c r="F71" s="54">
        <v>2</v>
      </c>
      <c r="G71" s="54">
        <v>3</v>
      </c>
      <c r="H71" s="120">
        <f t="shared" si="8"/>
        <v>5</v>
      </c>
      <c r="I71" s="56">
        <v>1</v>
      </c>
      <c r="J71" s="56">
        <v>0</v>
      </c>
      <c r="K71" s="64">
        <f t="shared" si="9"/>
        <v>1</v>
      </c>
    </row>
    <row r="72" spans="1:11" ht="18.75">
      <c r="A72" s="206"/>
      <c r="B72" s="119" t="s">
        <v>261</v>
      </c>
      <c r="C72" s="54">
        <v>1</v>
      </c>
      <c r="D72" s="54">
        <v>2</v>
      </c>
      <c r="E72" s="63">
        <f t="shared" si="7"/>
        <v>3</v>
      </c>
      <c r="F72" s="54">
        <v>1</v>
      </c>
      <c r="G72" s="54">
        <v>0</v>
      </c>
      <c r="H72" s="120">
        <f t="shared" si="8"/>
        <v>1</v>
      </c>
      <c r="I72" s="56">
        <v>0</v>
      </c>
      <c r="J72" s="56">
        <v>0</v>
      </c>
      <c r="K72" s="64">
        <f t="shared" si="9"/>
        <v>0</v>
      </c>
    </row>
    <row r="73" spans="1:11" ht="37.5">
      <c r="A73" s="206"/>
      <c r="B73" s="60" t="s">
        <v>160</v>
      </c>
      <c r="C73" s="54">
        <v>1</v>
      </c>
      <c r="D73" s="54">
        <v>0</v>
      </c>
      <c r="E73" s="63">
        <f t="shared" si="7"/>
        <v>1</v>
      </c>
      <c r="F73" s="54">
        <v>1</v>
      </c>
      <c r="G73" s="54">
        <v>0</v>
      </c>
      <c r="H73" s="120">
        <f t="shared" si="8"/>
        <v>1</v>
      </c>
      <c r="I73" s="56">
        <v>0</v>
      </c>
      <c r="J73" s="56">
        <v>0</v>
      </c>
      <c r="K73" s="64">
        <f t="shared" si="9"/>
        <v>0</v>
      </c>
    </row>
    <row r="74" spans="1:11" ht="19.5" customHeight="1">
      <c r="A74" s="206"/>
      <c r="B74" s="61" t="s">
        <v>0</v>
      </c>
      <c r="C74" s="55">
        <f>SUM(C70:C73)</f>
        <v>9</v>
      </c>
      <c r="D74" s="55">
        <f>SUM(D70:D73)</f>
        <v>12</v>
      </c>
      <c r="E74" s="63">
        <f t="shared" si="7"/>
        <v>21</v>
      </c>
      <c r="F74" s="55">
        <f>SUM(F70:F73)</f>
        <v>6</v>
      </c>
      <c r="G74" s="55">
        <f>SUM(G70:G73)</f>
        <v>5</v>
      </c>
      <c r="H74" s="120">
        <f t="shared" si="8"/>
        <v>11</v>
      </c>
      <c r="I74" s="55">
        <f>SUM(I70:I73)</f>
        <v>1</v>
      </c>
      <c r="J74" s="55">
        <f>SUM(J70:J73)</f>
        <v>0</v>
      </c>
      <c r="K74" s="64">
        <f t="shared" si="9"/>
        <v>1</v>
      </c>
    </row>
    <row r="75" spans="1:11" ht="18.75">
      <c r="A75" s="215" t="s">
        <v>93</v>
      </c>
      <c r="B75" s="215"/>
      <c r="C75" s="63">
        <f>C74+C69+C65</f>
        <v>347</v>
      </c>
      <c r="D75" s="63">
        <f>D74+D69+D65</f>
        <v>344</v>
      </c>
      <c r="E75" s="63">
        <f t="shared" si="7"/>
        <v>691</v>
      </c>
      <c r="F75" s="63">
        <f>F74+F69+F65</f>
        <v>74</v>
      </c>
      <c r="G75" s="63">
        <f>G74+G69+G65</f>
        <v>46</v>
      </c>
      <c r="H75" s="120">
        <f t="shared" si="8"/>
        <v>120</v>
      </c>
      <c r="I75" s="63">
        <f>I74+I69+I65</f>
        <v>43</v>
      </c>
      <c r="J75" s="63">
        <f>J74+J69+J65</f>
        <v>36</v>
      </c>
      <c r="K75" s="64">
        <f t="shared" si="9"/>
        <v>79</v>
      </c>
    </row>
  </sheetData>
  <sheetProtection/>
  <mergeCells count="63">
    <mergeCell ref="I41:K41"/>
    <mergeCell ref="F41:H41"/>
    <mergeCell ref="A58:B58"/>
    <mergeCell ref="A60:B60"/>
    <mergeCell ref="A61:B61"/>
    <mergeCell ref="A53:B53"/>
    <mergeCell ref="C41:E41"/>
    <mergeCell ref="A43:B43"/>
    <mergeCell ref="A13:B13"/>
    <mergeCell ref="A12:B12"/>
    <mergeCell ref="A11:B11"/>
    <mergeCell ref="A5:B5"/>
    <mergeCell ref="A4:B4"/>
    <mergeCell ref="O2:Q2"/>
    <mergeCell ref="K2:L2"/>
    <mergeCell ref="A2:B3"/>
    <mergeCell ref="C2:D2"/>
    <mergeCell ref="E2:F2"/>
    <mergeCell ref="G2:H2"/>
    <mergeCell ref="I2:J2"/>
    <mergeCell ref="M2:N2"/>
    <mergeCell ref="A1:Q1"/>
    <mergeCell ref="A41:B42"/>
    <mergeCell ref="A9:B9"/>
    <mergeCell ref="A8:B8"/>
    <mergeCell ref="A7:B7"/>
    <mergeCell ref="A6:B6"/>
    <mergeCell ref="A23:B23"/>
    <mergeCell ref="A22:B22"/>
    <mergeCell ref="A21:B21"/>
    <mergeCell ref="A19:B19"/>
    <mergeCell ref="A18:B18"/>
    <mergeCell ref="A17:B17"/>
    <mergeCell ref="A16:B16"/>
    <mergeCell ref="A15:B15"/>
    <mergeCell ref="A10:B10"/>
    <mergeCell ref="A14:B14"/>
    <mergeCell ref="A20:B20"/>
    <mergeCell ref="A33:B33"/>
    <mergeCell ref="A70:A74"/>
    <mergeCell ref="A75:B75"/>
    <mergeCell ref="A34:B34"/>
    <mergeCell ref="A28:A32"/>
    <mergeCell ref="A24:A27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65:B65"/>
    <mergeCell ref="A66:A69"/>
    <mergeCell ref="A44:B44"/>
    <mergeCell ref="A45:B45"/>
    <mergeCell ref="A46:B46"/>
    <mergeCell ref="A47:B47"/>
    <mergeCell ref="A63:B63"/>
    <mergeCell ref="A64:B64"/>
    <mergeCell ref="A59:B59"/>
    <mergeCell ref="A62:B6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21"/>
  <sheetViews>
    <sheetView rightToLeft="1" tabSelected="1" zoomScale="90" zoomScaleNormal="90" zoomScalePageLayoutView="0" workbookViewId="0" topLeftCell="A1">
      <selection activeCell="H26" sqref="H26"/>
    </sheetView>
  </sheetViews>
  <sheetFormatPr defaultColWidth="9.140625" defaultRowHeight="15"/>
  <cols>
    <col min="1" max="1" width="12.28125" style="0" bestFit="1" customWidth="1"/>
    <col min="2" max="2" width="5.57421875" style="0" customWidth="1"/>
    <col min="3" max="16" width="8.421875" style="0" customWidth="1"/>
    <col min="17" max="17" width="3.28125" style="0" bestFit="1" customWidth="1"/>
    <col min="18" max="18" width="2.8515625" style="0" bestFit="1" customWidth="1"/>
    <col min="19" max="19" width="3.28125" style="0" bestFit="1" customWidth="1"/>
    <col min="20" max="20" width="2.8515625" style="0" bestFit="1" customWidth="1"/>
    <col min="21" max="21" width="3.28125" style="0" bestFit="1" customWidth="1"/>
    <col min="22" max="22" width="2.8515625" style="0" bestFit="1" customWidth="1"/>
    <col min="23" max="23" width="3.28125" style="0" bestFit="1" customWidth="1"/>
    <col min="24" max="24" width="2.8515625" style="0" bestFit="1" customWidth="1"/>
    <col min="25" max="25" width="3.28125" style="0" bestFit="1" customWidth="1"/>
    <col min="26" max="26" width="2.8515625" style="0" bestFit="1" customWidth="1"/>
    <col min="27" max="27" width="3.28125" style="0" bestFit="1" customWidth="1"/>
    <col min="28" max="28" width="2.8515625" style="0" bestFit="1" customWidth="1"/>
    <col min="29" max="29" width="7.140625" style="0" bestFit="1" customWidth="1"/>
    <col min="30" max="30" width="5.421875" style="0" customWidth="1"/>
    <col min="31" max="31" width="11.00390625" style="0" bestFit="1" customWidth="1"/>
    <col min="32" max="32" width="12.421875" style="0" bestFit="1" customWidth="1"/>
  </cols>
  <sheetData>
    <row r="2" spans="1:15" ht="20.25">
      <c r="A2" s="22"/>
      <c r="B2" s="22"/>
      <c r="C2" s="22"/>
      <c r="G2" s="22"/>
      <c r="H2" s="96"/>
      <c r="I2" s="96"/>
      <c r="J2" s="96"/>
      <c r="K2" s="96"/>
      <c r="L2" s="96"/>
      <c r="M2" s="96"/>
      <c r="N2" s="96"/>
      <c r="O2" s="96"/>
    </row>
    <row r="3" spans="1:15" ht="20.25">
      <c r="A3" s="22"/>
      <c r="B3" s="22"/>
      <c r="C3" s="22"/>
      <c r="D3" s="22"/>
      <c r="E3" s="22"/>
      <c r="F3" s="22"/>
      <c r="G3" s="22"/>
      <c r="H3" s="96"/>
      <c r="I3" s="96"/>
      <c r="J3" s="96"/>
      <c r="K3" s="96"/>
      <c r="L3" s="96"/>
      <c r="M3" s="96"/>
      <c r="N3" s="96"/>
      <c r="O3" s="96"/>
    </row>
    <row r="4" spans="1:15" ht="24.75">
      <c r="A4" s="22"/>
      <c r="B4" s="22"/>
      <c r="C4" s="137" t="s">
        <v>167</v>
      </c>
      <c r="D4" s="225"/>
      <c r="E4" s="138"/>
      <c r="F4" s="22"/>
      <c r="G4" s="22"/>
      <c r="H4" s="96"/>
      <c r="I4" s="96"/>
      <c r="J4" s="96"/>
      <c r="K4" s="96"/>
      <c r="L4" s="96"/>
      <c r="M4" s="96"/>
      <c r="N4" s="96"/>
      <c r="O4" s="96"/>
    </row>
    <row r="5" spans="1:15" ht="24.75">
      <c r="A5" s="22"/>
      <c r="B5" s="22"/>
      <c r="C5" s="226">
        <v>140</v>
      </c>
      <c r="D5" s="227"/>
      <c r="E5" s="228"/>
      <c r="F5" s="22"/>
      <c r="G5" s="22"/>
      <c r="H5" s="96"/>
      <c r="I5" s="96"/>
      <c r="J5" s="96"/>
      <c r="K5" s="96"/>
      <c r="L5" s="96"/>
      <c r="M5" s="96"/>
      <c r="N5" s="96"/>
      <c r="O5" s="96"/>
    </row>
    <row r="6" spans="1:15" ht="20.25">
      <c r="A6" s="22"/>
      <c r="B6" s="22"/>
      <c r="C6" s="22"/>
      <c r="D6" s="22"/>
      <c r="E6" s="22"/>
      <c r="F6" s="22"/>
      <c r="G6" s="22"/>
      <c r="H6" s="96"/>
      <c r="I6" s="96"/>
      <c r="J6" s="96"/>
      <c r="K6" s="96"/>
      <c r="L6" s="96"/>
      <c r="M6" s="96"/>
      <c r="N6" s="96"/>
      <c r="O6" s="96"/>
    </row>
    <row r="7" spans="1:15" ht="24.75">
      <c r="A7" s="229" t="s">
        <v>253</v>
      </c>
      <c r="B7" s="229"/>
      <c r="C7" s="229"/>
      <c r="D7" s="229"/>
      <c r="E7" s="229"/>
      <c r="F7" s="229"/>
      <c r="G7" s="229"/>
      <c r="H7" s="96"/>
      <c r="I7" s="96"/>
      <c r="J7" s="96"/>
      <c r="K7" s="96"/>
      <c r="L7" s="96"/>
      <c r="M7" s="96"/>
      <c r="N7" s="96"/>
      <c r="O7" s="96"/>
    </row>
    <row r="8" spans="1:15" ht="49.5">
      <c r="A8" s="132" t="s">
        <v>168</v>
      </c>
      <c r="B8" s="132"/>
      <c r="C8" s="85" t="s">
        <v>77</v>
      </c>
      <c r="D8" s="85" t="s">
        <v>5</v>
      </c>
      <c r="E8" s="85" t="s">
        <v>79</v>
      </c>
      <c r="F8" s="85" t="s">
        <v>169</v>
      </c>
      <c r="G8" s="85" t="s">
        <v>0</v>
      </c>
      <c r="H8" s="96"/>
      <c r="I8" s="96"/>
      <c r="J8" s="96"/>
      <c r="K8" s="96"/>
      <c r="L8" s="96"/>
      <c r="M8" s="96"/>
      <c r="N8" s="96"/>
      <c r="O8" s="96"/>
    </row>
    <row r="9" spans="1:15" ht="24.75">
      <c r="A9" s="133" t="s">
        <v>168</v>
      </c>
      <c r="B9" s="133"/>
      <c r="C9" s="86">
        <v>140</v>
      </c>
      <c r="D9" s="86">
        <v>0</v>
      </c>
      <c r="E9" s="86">
        <v>0</v>
      </c>
      <c r="F9" s="86">
        <v>0</v>
      </c>
      <c r="G9" s="85">
        <f>SUM(C9:F9)</f>
        <v>140</v>
      </c>
      <c r="H9" s="96"/>
      <c r="I9" s="96"/>
      <c r="J9" s="96"/>
      <c r="K9" s="96"/>
      <c r="L9" s="96"/>
      <c r="M9" s="96"/>
      <c r="N9" s="96"/>
      <c r="O9" s="96"/>
    </row>
    <row r="10" spans="1:15" ht="24.75">
      <c r="A10" s="132" t="s">
        <v>0</v>
      </c>
      <c r="B10" s="132"/>
      <c r="C10" s="21">
        <f>SUM(C9:C9)</f>
        <v>140</v>
      </c>
      <c r="D10" s="21">
        <f>SUM(D9:D9)</f>
        <v>0</v>
      </c>
      <c r="E10" s="21">
        <f>SUM(E9:E9)</f>
        <v>0</v>
      </c>
      <c r="F10" s="21">
        <f>SUM(F9:F9)</f>
        <v>0</v>
      </c>
      <c r="G10" s="21">
        <f>SUM(G9)</f>
        <v>140</v>
      </c>
      <c r="H10" s="96"/>
      <c r="I10" s="96"/>
      <c r="J10" s="96"/>
      <c r="K10" s="96"/>
      <c r="L10" s="96"/>
      <c r="M10" s="96"/>
      <c r="N10" s="96"/>
      <c r="O10" s="96"/>
    </row>
    <row r="19" spans="1:32" ht="20.25">
      <c r="A19" s="224" t="s">
        <v>254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</row>
    <row r="20" spans="1:16" ht="24.75">
      <c r="A20" s="85" t="s">
        <v>252</v>
      </c>
      <c r="B20" s="85" t="s">
        <v>255</v>
      </c>
      <c r="C20" s="85" t="s">
        <v>199</v>
      </c>
      <c r="D20" s="85" t="s">
        <v>256</v>
      </c>
      <c r="E20" s="85" t="s">
        <v>240</v>
      </c>
      <c r="F20" s="85" t="s">
        <v>257</v>
      </c>
      <c r="G20" s="85" t="s">
        <v>242</v>
      </c>
      <c r="H20" s="85" t="s">
        <v>16</v>
      </c>
      <c r="I20" s="85" t="s">
        <v>258</v>
      </c>
      <c r="J20" s="85" t="s">
        <v>245</v>
      </c>
      <c r="K20" s="85" t="s">
        <v>246</v>
      </c>
      <c r="L20" s="85" t="s">
        <v>247</v>
      </c>
      <c r="M20" s="85" t="s">
        <v>248</v>
      </c>
      <c r="N20" s="85" t="s">
        <v>259</v>
      </c>
      <c r="O20" s="85" t="s">
        <v>250</v>
      </c>
      <c r="P20" s="85" t="s">
        <v>80</v>
      </c>
    </row>
    <row r="21" spans="1:16" ht="24.75">
      <c r="A21" s="86" t="s">
        <v>168</v>
      </c>
      <c r="B21" s="86">
        <v>12</v>
      </c>
      <c r="C21" s="86">
        <v>44</v>
      </c>
      <c r="D21" s="86">
        <v>0</v>
      </c>
      <c r="E21" s="86">
        <v>10</v>
      </c>
      <c r="F21" s="86">
        <v>27</v>
      </c>
      <c r="G21" s="86">
        <v>1</v>
      </c>
      <c r="H21" s="86">
        <v>12</v>
      </c>
      <c r="I21" s="86">
        <v>0</v>
      </c>
      <c r="J21" s="86">
        <v>0</v>
      </c>
      <c r="K21" s="86">
        <v>0</v>
      </c>
      <c r="L21" s="86">
        <v>0</v>
      </c>
      <c r="M21" s="86">
        <v>26</v>
      </c>
      <c r="N21" s="86">
        <v>8</v>
      </c>
      <c r="O21" s="86">
        <v>0</v>
      </c>
      <c r="P21" s="85">
        <f>SUM(B21:O21)</f>
        <v>140</v>
      </c>
    </row>
  </sheetData>
  <sheetProtection/>
  <mergeCells count="7">
    <mergeCell ref="A19:P19"/>
    <mergeCell ref="C4:E4"/>
    <mergeCell ref="C5:E5"/>
    <mergeCell ref="A7:G7"/>
    <mergeCell ref="A8:B8"/>
    <mergeCell ref="A9:B9"/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2011-08-02T10:34:02Z</dcterms:modified>
  <cp:category/>
  <cp:version/>
  <cp:contentType/>
  <cp:contentStatus/>
</cp:coreProperties>
</file>