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15" windowHeight="8115" firstSheet="3" activeTab="8"/>
  </bookViews>
  <sheets>
    <sheet name="م1 جنسية " sheetId="1" r:id="rId1"/>
    <sheet name="م1 محافظات" sheetId="2" r:id="rId2"/>
    <sheet name="دراسات جنسية " sheetId="3" r:id="rId3"/>
    <sheet name="دراسات محافظة " sheetId="4" r:id="rId4"/>
    <sheet name="معاهد جنسية" sheetId="5" r:id="rId5"/>
    <sheet name="معاهد محافظات" sheetId="6" r:id="rId6"/>
    <sheet name="تمريض " sheetId="7" r:id="rId7"/>
    <sheet name="تعليم مفتوح " sheetId="8" r:id="rId8"/>
    <sheet name="هيئة تدريسية وموفدين" sheetId="9" r:id="rId9"/>
  </sheets>
  <definedNames>
    <definedName name="_xlnm.Print_Area" localSheetId="2">'دراسات جنسية '!$A$1:$T$232</definedName>
    <definedName name="_xlnm.Print_Area" localSheetId="1">'م1 محافظات'!$A$1:$AH$187</definedName>
    <definedName name="_xlnm.Print_Titles" localSheetId="0">'م1 جنسية '!$96:$97</definedName>
    <definedName name="_xlnm.Print_Titles" localSheetId="1">'م1 محافظات'!$278:$279</definedName>
  </definedNames>
  <calcPr fullCalcOnLoad="1"/>
</workbook>
</file>

<file path=xl/sharedStrings.xml><?xml version="1.0" encoding="utf-8"?>
<sst xmlns="http://schemas.openxmlformats.org/spreadsheetml/2006/main" count="2270" uniqueCount="302">
  <si>
    <t>المجموع</t>
  </si>
  <si>
    <t xml:space="preserve">الكلية </t>
  </si>
  <si>
    <t xml:space="preserve">سوري </t>
  </si>
  <si>
    <t>فلسطيني مقيم</t>
  </si>
  <si>
    <t xml:space="preserve">فلسطيني غير مقيم </t>
  </si>
  <si>
    <t xml:space="preserve">عربي </t>
  </si>
  <si>
    <t>أجنبي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</si>
  <si>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</si>
  <si>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</si>
  <si>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</si>
  <si>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</si>
  <si>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</si>
  <si>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</si>
  <si>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</si>
  <si>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</si>
  <si>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</si>
  <si>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</si>
  <si>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</si>
  <si>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</si>
  <si>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</si>
  <si>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مج</t>
  </si>
  <si>
    <t xml:space="preserve">المجموع </t>
  </si>
  <si>
    <t>اجنبي</t>
  </si>
  <si>
    <t>الطب البشري</t>
  </si>
  <si>
    <t xml:space="preserve">طب الاسنان </t>
  </si>
  <si>
    <t>الصيدلة</t>
  </si>
  <si>
    <t>الهندسة المعمارية</t>
  </si>
  <si>
    <t>إجمالي</t>
  </si>
  <si>
    <t xml:space="preserve">الكيمياء 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</si>
  <si>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</si>
  <si>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</si>
  <si>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</si>
  <si>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</si>
  <si>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اللغة الفارسية </t>
  </si>
  <si>
    <t xml:space="preserve">التاريخ </t>
  </si>
  <si>
    <t xml:space="preserve">الجغرافية </t>
  </si>
  <si>
    <t xml:space="preserve">الفلسفة </t>
  </si>
  <si>
    <t xml:space="preserve">علم الاجتماع </t>
  </si>
  <si>
    <t xml:space="preserve">الاثار </t>
  </si>
  <si>
    <t xml:space="preserve">إجمالي الاداب </t>
  </si>
  <si>
    <t xml:space="preserve">الاداب الثانية </t>
  </si>
  <si>
    <t xml:space="preserve">إجمالي الاداب الثانية </t>
  </si>
  <si>
    <t xml:space="preserve">كلية العلوم </t>
  </si>
  <si>
    <t xml:space="preserve">الفيزياء </t>
  </si>
  <si>
    <t xml:space="preserve">رياضيات </t>
  </si>
  <si>
    <t xml:space="preserve">إحصاء رياضي </t>
  </si>
  <si>
    <t xml:space="preserve">جيولوجيا </t>
  </si>
  <si>
    <t xml:space="preserve">علم الحياة </t>
  </si>
  <si>
    <t>الحقوق</t>
  </si>
  <si>
    <t xml:space="preserve">كلية التربية </t>
  </si>
  <si>
    <t>الإرشاد النفسي</t>
  </si>
  <si>
    <t>معلم صف</t>
  </si>
  <si>
    <t xml:space="preserve">إجمالي التربية </t>
  </si>
  <si>
    <t>سوري</t>
  </si>
  <si>
    <t>المجموع العام</t>
  </si>
  <si>
    <t xml:space="preserve">حلب </t>
  </si>
  <si>
    <t xml:space="preserve">حماة 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</si>
  <si>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</si>
  <si>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</si>
  <si>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</si>
  <si>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</si>
  <si>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</si>
  <si>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</si>
  <si>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</si>
  <si>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 xml:space="preserve">اللاذقية </t>
  </si>
  <si>
    <t xml:space="preserve">الغزل والنسيج </t>
  </si>
  <si>
    <t xml:space="preserve">دراسات قانونية </t>
  </si>
  <si>
    <t>القسم</t>
  </si>
  <si>
    <t xml:space="preserve">الاداب </t>
  </si>
  <si>
    <t xml:space="preserve">الاقتصاد </t>
  </si>
  <si>
    <t xml:space="preserve">الحقوق </t>
  </si>
  <si>
    <t xml:space="preserve">التحكم الالي </t>
  </si>
  <si>
    <t xml:space="preserve">نظم القدرة </t>
  </si>
  <si>
    <t xml:space="preserve">القيادة الكهربائية </t>
  </si>
  <si>
    <t xml:space="preserve">الاتصالات </t>
  </si>
  <si>
    <t xml:space="preserve">علم المواد الهندسية </t>
  </si>
  <si>
    <t xml:space="preserve">الطيران </t>
  </si>
  <si>
    <t xml:space="preserve">الهندسة التقنية </t>
  </si>
  <si>
    <t xml:space="preserve">اللغة التركية  </t>
  </si>
  <si>
    <t>التمريض</t>
  </si>
  <si>
    <t xml:space="preserve">الطاقة </t>
  </si>
  <si>
    <t xml:space="preserve">الصناعية </t>
  </si>
  <si>
    <t xml:space="preserve">الهندسة النووية </t>
  </si>
  <si>
    <t xml:space="preserve">أثار - ادلب </t>
  </si>
  <si>
    <t xml:space="preserve">المناهج </t>
  </si>
  <si>
    <t xml:space="preserve">التربية الثانية - معلم صف </t>
  </si>
  <si>
    <t xml:space="preserve">النظم الالكترونية </t>
  </si>
  <si>
    <t>الترجمة (فرنسي)</t>
  </si>
  <si>
    <t>إدارة المشاريع الصغيرة</t>
  </si>
  <si>
    <t>النظم والحاسوب</t>
  </si>
  <si>
    <t xml:space="preserve">المحافظة </t>
  </si>
  <si>
    <t>الحقوق الثانية</t>
  </si>
  <si>
    <t>العلوم الثانية</t>
  </si>
  <si>
    <t xml:space="preserve">اللغة الانكليزية  </t>
  </si>
  <si>
    <t xml:space="preserve">اللغة العربية  </t>
  </si>
  <si>
    <t xml:space="preserve">الهندسة الزراعية  </t>
  </si>
  <si>
    <t>لبناني</t>
  </si>
  <si>
    <t xml:space="preserve">عراقي </t>
  </si>
  <si>
    <t>ريف دمشق</t>
  </si>
  <si>
    <t xml:space="preserve">دراسة مالية ومصرفية </t>
  </si>
  <si>
    <t>الترجمة (انكليزي)</t>
  </si>
  <si>
    <t xml:space="preserve">البيان </t>
  </si>
  <si>
    <t>عربي</t>
  </si>
  <si>
    <t xml:space="preserve">م.ت.الهندسي </t>
  </si>
  <si>
    <t xml:space="preserve">م.ت. للهندسة الميكانيكية </t>
  </si>
  <si>
    <t xml:space="preserve">م. ت. للحاسب - ادلب </t>
  </si>
  <si>
    <t xml:space="preserve">م.ت. زراعي - ادلب </t>
  </si>
  <si>
    <t xml:space="preserve">م. ت. البيطري - ادلب </t>
  </si>
  <si>
    <t>عراقي</t>
  </si>
  <si>
    <t>المعهد</t>
  </si>
  <si>
    <t>ذ</t>
  </si>
  <si>
    <t>ا</t>
  </si>
  <si>
    <t xml:space="preserve">الهندسة المدنية قسم مدني عام   </t>
  </si>
  <si>
    <t xml:space="preserve">طبوغرافيا </t>
  </si>
  <si>
    <t xml:space="preserve">مائية </t>
  </si>
  <si>
    <t xml:space="preserve">اجمالي الهندسة المدنية    </t>
  </si>
  <si>
    <t xml:space="preserve">ادارة وهندسة انشاء </t>
  </si>
  <si>
    <t xml:space="preserve">الهندسة المعمارية </t>
  </si>
  <si>
    <t xml:space="preserve">هندسة الكهرباء </t>
  </si>
  <si>
    <t xml:space="preserve">اجمالي الكهرباء </t>
  </si>
  <si>
    <t xml:space="preserve">الهندسة الكهربائية قسم حاسبات </t>
  </si>
  <si>
    <t xml:space="preserve">الكترونيات طبية </t>
  </si>
  <si>
    <t xml:space="preserve">الهندسة الميكانيكية قسم انتاج </t>
  </si>
  <si>
    <t xml:space="preserve">الهندسة الميكانيكية </t>
  </si>
  <si>
    <t xml:space="preserve"> الالات الزراعية </t>
  </si>
  <si>
    <t xml:space="preserve">اجمالي  ميكانيك </t>
  </si>
  <si>
    <t xml:space="preserve">القوى </t>
  </si>
  <si>
    <t xml:space="preserve">اجمالي الهندسة االمعلوماتية </t>
  </si>
  <si>
    <t xml:space="preserve">اجمالي الهندسة الزراعية </t>
  </si>
  <si>
    <t xml:space="preserve">الهندسة التقنية تكنالوجيا الاغذية </t>
  </si>
  <si>
    <t xml:space="preserve">بيئة </t>
  </si>
  <si>
    <t xml:space="preserve">حيوية </t>
  </si>
  <si>
    <t xml:space="preserve">الاقتصاد قسم ادارة الاعمال </t>
  </si>
  <si>
    <t xml:space="preserve">العلاقات الدولية </t>
  </si>
  <si>
    <t xml:space="preserve">نظم المعلومات </t>
  </si>
  <si>
    <t xml:space="preserve">علوم مصرفية </t>
  </si>
  <si>
    <t xml:space="preserve">تسويق </t>
  </si>
  <si>
    <t xml:space="preserve">محاسبة </t>
  </si>
  <si>
    <t xml:space="preserve">اجمالي الاقتصاد </t>
  </si>
  <si>
    <t xml:space="preserve">علوم طبيعية </t>
  </si>
  <si>
    <t>إجمالي العلوم</t>
  </si>
  <si>
    <t xml:space="preserve">كلية الطب البيطري </t>
  </si>
  <si>
    <t xml:space="preserve">كلية ادارة الاعمال </t>
  </si>
  <si>
    <t xml:space="preserve">الشريعة قسم الفقه الاسلامي </t>
  </si>
  <si>
    <t xml:space="preserve">اصول الدين </t>
  </si>
  <si>
    <t>اجمالي الشريعة</t>
  </si>
  <si>
    <t xml:space="preserve">الفنون التطبيقية قسم تصميم طباعي </t>
  </si>
  <si>
    <t xml:space="preserve">تصميم ازياء </t>
  </si>
  <si>
    <t xml:space="preserve">اتصالات بصرية </t>
  </si>
  <si>
    <t xml:space="preserve">رسم وتصوير </t>
  </si>
  <si>
    <t xml:space="preserve">عمارة داخلية </t>
  </si>
  <si>
    <t xml:space="preserve">النحت والخزف </t>
  </si>
  <si>
    <t xml:space="preserve">اجمالي الفنون التطبيقية </t>
  </si>
  <si>
    <t xml:space="preserve">اجمالي م طبي </t>
  </si>
  <si>
    <t xml:space="preserve">اجمالي م.ت.الهندسي </t>
  </si>
  <si>
    <t xml:space="preserve">اجمالي م.ت. لطب الأسنان </t>
  </si>
  <si>
    <t xml:space="preserve">م.ت. للعلوم المالية والمصرفية حلب </t>
  </si>
  <si>
    <t xml:space="preserve">اجمالي م. ت. للحاسب - حلب </t>
  </si>
  <si>
    <t xml:space="preserve">اجمالي م.ت. للهندسة الميكانيكية </t>
  </si>
  <si>
    <t xml:space="preserve">اجمالي م. ت. البيطري - ادلب </t>
  </si>
  <si>
    <t xml:space="preserve">اجمالي م.ت. للعلوم المالية والمصرفية حلب </t>
  </si>
  <si>
    <t xml:space="preserve">اجمالي  م ادارة الاعمال </t>
  </si>
  <si>
    <t xml:space="preserve">اجمالي م ت زراعي حلب </t>
  </si>
  <si>
    <t xml:space="preserve">م. ت.للعلوم المالية والمصرفية - ادلب </t>
  </si>
  <si>
    <t xml:space="preserve">مدرسة التمريض موازي </t>
  </si>
  <si>
    <t>ف غ مقيم</t>
  </si>
  <si>
    <t xml:space="preserve">ف مقيم </t>
  </si>
  <si>
    <t xml:space="preserve">التربية / قسم معلم صف </t>
  </si>
  <si>
    <t xml:space="preserve">التربية  / قسم معلم صف </t>
  </si>
  <si>
    <t>اجمالي- حلب</t>
  </si>
  <si>
    <t>اجمالي- ادلب</t>
  </si>
  <si>
    <t xml:space="preserve">الاجمالي العام </t>
  </si>
  <si>
    <t>اجمالي دكتوراه</t>
  </si>
  <si>
    <t xml:space="preserve">اجمالي ددبلوم </t>
  </si>
  <si>
    <t>دبلوم</t>
  </si>
  <si>
    <t xml:space="preserve">تربية ادلب </t>
  </si>
  <si>
    <t>ماجستير</t>
  </si>
  <si>
    <t xml:space="preserve">معهد تعليم اللغات </t>
  </si>
  <si>
    <t>دكتوراه</t>
  </si>
  <si>
    <t xml:space="preserve">معهد التراث </t>
  </si>
  <si>
    <t xml:space="preserve">اجمالي </t>
  </si>
  <si>
    <t xml:space="preserve">ارشاد نفسي </t>
  </si>
  <si>
    <t>مناهج</t>
  </si>
  <si>
    <t>كلية التربية حلب</t>
  </si>
  <si>
    <t>اجمالي</t>
  </si>
  <si>
    <t>علم الحياة</t>
  </si>
  <si>
    <t>جيولوجيا</t>
  </si>
  <si>
    <t xml:space="preserve">احصاء رياضي </t>
  </si>
  <si>
    <t>كيمياء</t>
  </si>
  <si>
    <t>فيزياء</t>
  </si>
  <si>
    <t xml:space="preserve"> رياضيات</t>
  </si>
  <si>
    <t>كلية العلوم حلب</t>
  </si>
  <si>
    <t>علم اجتماع</t>
  </si>
  <si>
    <t xml:space="preserve">الفرنسي </t>
  </si>
  <si>
    <t xml:space="preserve">انكليزية </t>
  </si>
  <si>
    <t xml:space="preserve">لغة عربية </t>
  </si>
  <si>
    <t>كلية الآداب حلب</t>
  </si>
  <si>
    <t>الاقتصاد</t>
  </si>
  <si>
    <t>قيادة كهربائية</t>
  </si>
  <si>
    <t>اتصالات</t>
  </si>
  <si>
    <t>تحكم الي</t>
  </si>
  <si>
    <t>نظم وقدرة</t>
  </si>
  <si>
    <t>حواسيب</t>
  </si>
  <si>
    <t xml:space="preserve"> قسم الكترونية </t>
  </si>
  <si>
    <t>الهندسة الكهربائية</t>
  </si>
  <si>
    <t xml:space="preserve">الهندسة المعلوماتية </t>
  </si>
  <si>
    <t xml:space="preserve">الهندسة الزراعية حلب </t>
  </si>
  <si>
    <t>طيران</t>
  </si>
  <si>
    <t>الات زراعية</t>
  </si>
  <si>
    <t>علم مواد</t>
  </si>
  <si>
    <t>صناعية</t>
  </si>
  <si>
    <t>غزل ونسيج</t>
  </si>
  <si>
    <t xml:space="preserve">طاقة </t>
  </si>
  <si>
    <t>طاقة</t>
  </si>
  <si>
    <t xml:space="preserve"> الانتاج  </t>
  </si>
  <si>
    <t>الهندسة الميكانيكية</t>
  </si>
  <si>
    <t xml:space="preserve">الهندسة المدنية    </t>
  </si>
  <si>
    <t xml:space="preserve">اجنبي </t>
  </si>
  <si>
    <t xml:space="preserve">لبناني </t>
  </si>
  <si>
    <t xml:space="preserve">ف . غ . م </t>
  </si>
  <si>
    <t xml:space="preserve">ف .م </t>
  </si>
  <si>
    <t>البيان</t>
  </si>
  <si>
    <t>الكلية</t>
  </si>
  <si>
    <t xml:space="preserve">اجمالي ماجستير </t>
  </si>
  <si>
    <t xml:space="preserve">اجمالي الهندسة التقنية </t>
  </si>
  <si>
    <t xml:space="preserve">الهندسة االمعلوماتية </t>
  </si>
  <si>
    <t xml:space="preserve">الهندسة الحرارية </t>
  </si>
  <si>
    <t xml:space="preserve">تكنولوجيا التصنيع </t>
  </si>
  <si>
    <t>تكنولوجيا التصنيع</t>
  </si>
  <si>
    <t>الهندسة الحرارية</t>
  </si>
  <si>
    <t>تكنلوجيا اللتصنيع</t>
  </si>
  <si>
    <t xml:space="preserve"> الهندسة االمعلوماتية </t>
  </si>
  <si>
    <t xml:space="preserve">الدراسات اليابانية </t>
  </si>
  <si>
    <t>دكتواره</t>
  </si>
  <si>
    <t xml:space="preserve">اعداد طلاب خريجيين الدراسات العليا في جامعة حلب للعام الدراسي 2012-2013 حسب المحافظة تعليم (  موازي ) </t>
  </si>
  <si>
    <t xml:space="preserve">اعداد خريجي المعاهد المتوسطة في جامعة حلب  للعام الدراسي (2012-2013) حسب الجنس و الجنسية /تعليم موازي </t>
  </si>
  <si>
    <t xml:space="preserve">أعداد الخريجيين في جامعة حلب حسب الجنس والجنسية للعام (2012-2013)  تعليم موازي </t>
  </si>
  <si>
    <t>اعداد خريجي الدراسات العليا في جامعة حلب للعام الدراسي (2012-2013) حسب الجنس و الجنسية تعليم موازي</t>
  </si>
  <si>
    <t xml:space="preserve">اللغة اليابانية </t>
  </si>
  <si>
    <t xml:space="preserve">اعداد طلاب خريجيين الدراسات العليا في جامعة حلب للعام الدراسي 2012-2013 حسب المحافظة( تعليم اجمالي  ) </t>
  </si>
  <si>
    <t xml:space="preserve">اعداد خريجي الدراسات العليا في جامعة حلب للعام الدراسي (2012-2013) حسب الجنس و الجنسية تعليم اجمالي </t>
  </si>
  <si>
    <t xml:space="preserve">علم مواد الهندسية </t>
  </si>
  <si>
    <t xml:space="preserve">أعداد خريجات مدرسة التمريض حسب الجنسية لعام (2012-2013) اجمالي  -  موازي </t>
  </si>
  <si>
    <t xml:space="preserve">اعداد خريجي مدرسة التمريض  في جامعة حلب  للعام الدراسي (2012-2013) حسب الجنس و الجنسية /اجمالي  -  موازي </t>
  </si>
  <si>
    <t xml:space="preserve">مدرسة التمريض اجمالي </t>
  </si>
  <si>
    <t xml:space="preserve">أعداد الخريجيين  في جامعة حلب حسب الجنس والمحافظة للعام الدراسي (2012-2013)  تعليم اجمالي </t>
  </si>
  <si>
    <t xml:space="preserve">أعداد الخريجيين  في جامعة حلب حسب الجنس والجنسية للعام (2012-2013)  تعليم اجمالي </t>
  </si>
  <si>
    <t xml:space="preserve">أعداد الخريجيين في جامعة حلب حسب الجنس والمحافظة للعام الدراسي (2012-2013)  تعليم موازي </t>
  </si>
  <si>
    <t>أعداد خريجي التعليم المفتوح  للعام الدراسي (2012-2013) حسب الجنس والمحافظة</t>
  </si>
  <si>
    <t xml:space="preserve">اعداد خريجي المعاهد المتوسطة في جامعة حلب  للعام الدراسي (2012-2013) حسب الجنس و المحافظات /موازي </t>
  </si>
  <si>
    <t>أعداد خريجي التعليم المفتوح  للعام الدراسي (2012-2013) حسب الجنس والجنسية</t>
  </si>
  <si>
    <t>زراعة حلب</t>
  </si>
  <si>
    <t>الشريعة</t>
  </si>
  <si>
    <t xml:space="preserve">الفقه الاسلامي </t>
  </si>
  <si>
    <t>الفنون التطبيقية</t>
  </si>
  <si>
    <t>اقتصاد</t>
  </si>
  <si>
    <t>الهندسة التقنية</t>
  </si>
  <si>
    <t>الهندسة المدنية</t>
  </si>
  <si>
    <t xml:space="preserve"> تكنالوجيا الاغذية </t>
  </si>
  <si>
    <t xml:space="preserve">قسم انتاج </t>
  </si>
  <si>
    <t xml:space="preserve">قسم حاسبات </t>
  </si>
  <si>
    <t xml:space="preserve"> مدني عام   </t>
  </si>
  <si>
    <t xml:space="preserve"> ادارة الاعمال </t>
  </si>
  <si>
    <t xml:space="preserve"> تصميم طباعي </t>
  </si>
  <si>
    <t xml:space="preserve"> قسم مدني عام   </t>
  </si>
  <si>
    <t xml:space="preserve"> حاسبات </t>
  </si>
  <si>
    <t xml:space="preserve"> انتاج </t>
  </si>
  <si>
    <t>اعداد خريجي المعاهد المتوسطة في جامعة حلب  للعام الدراسي (2012-2013) حسب الجنس و الجنسية /تعليم اجمالي</t>
  </si>
  <si>
    <t>اعداد اعضاء الهيئة التعليمية حسب الكلية والجنس والدرجة العلمية لعام 2012-2013</t>
  </si>
  <si>
    <t xml:space="preserve">الكلية حسب القسم </t>
  </si>
  <si>
    <t xml:space="preserve">استاذ </t>
  </si>
  <si>
    <t xml:space="preserve">استاذ مساعد </t>
  </si>
  <si>
    <t xml:space="preserve">مدرس </t>
  </si>
  <si>
    <t xml:space="preserve">معيد </t>
  </si>
  <si>
    <t xml:space="preserve">متعاقد </t>
  </si>
  <si>
    <t xml:space="preserve">فني </t>
  </si>
  <si>
    <t xml:space="preserve">الصيدلة </t>
  </si>
  <si>
    <t xml:space="preserve">العمارة </t>
  </si>
  <si>
    <t xml:space="preserve">زراعة حلب </t>
  </si>
  <si>
    <t xml:space="preserve">تربية حلب </t>
  </si>
  <si>
    <t xml:space="preserve">الميكانيكية </t>
  </si>
  <si>
    <t xml:space="preserve">الكهربائية </t>
  </si>
  <si>
    <t xml:space="preserve">المدنية </t>
  </si>
  <si>
    <t xml:space="preserve">المعلوماتية </t>
  </si>
  <si>
    <t xml:space="preserve">التقنية </t>
  </si>
  <si>
    <t xml:space="preserve">الاداب حلب </t>
  </si>
  <si>
    <t xml:space="preserve">الشريعة </t>
  </si>
  <si>
    <t xml:space="preserve">العلوم </t>
  </si>
  <si>
    <t xml:space="preserve">الفنون التطبيقية </t>
  </si>
  <si>
    <t>التربية الثانية</t>
  </si>
  <si>
    <t xml:space="preserve">العلوم الادارية </t>
  </si>
  <si>
    <t>الزراعة الثانية</t>
  </si>
  <si>
    <t xml:space="preserve">الحقوق الثانية </t>
  </si>
  <si>
    <t>اعداد الموفدين والعائدين حسب الكلية والجنس لعام 2012-2013</t>
  </si>
  <si>
    <t xml:space="preserve">العدد التراكمي للموفدين خارجا </t>
  </si>
  <si>
    <t>الموفدين لعام 2013 (داخلياً وخارجياً)</t>
  </si>
  <si>
    <t xml:space="preserve">العائدين من الايفاد </t>
  </si>
  <si>
    <t>كلية الاداب حلب</t>
  </si>
  <si>
    <t xml:space="preserve">ف غ  م </t>
  </si>
  <si>
    <t>ف غ م</t>
  </si>
  <si>
    <t xml:space="preserve">ف غ </t>
  </si>
  <si>
    <t>اعداد خريجي المعاهد المتوسطة في جامعة حلب  للعام الدراسي (2012-2013) حسب الجنس و المحافظات /تعليم اجمالي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</si>
</sst>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implified Arabic"/>
      <family val="1"/>
    </font>
    <font>
      <sz val="10"/>
      <name val="Simplified Arabic"/>
      <family val="1"/>
    </font>
    <font>
      <b/>
      <sz val="14"/>
      <name val="Simplified Arabic"/>
      <family val="1"/>
    </font>
    <font>
      <sz val="14"/>
      <color indexed="8"/>
      <name val="Simplified Arabic"/>
      <family val="1"/>
    </font>
    <font>
      <b/>
      <sz val="14"/>
      <color indexed="8"/>
      <name val="Simplified Arabic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Simplified Arabic"/>
      <family val="1"/>
    </font>
    <font>
      <sz val="9"/>
      <color indexed="8"/>
      <name val="Simplified Arabic"/>
      <family val="1"/>
    </font>
    <font>
      <sz val="14"/>
      <color indexed="8"/>
      <name val="Calibri"/>
      <family val="2"/>
    </font>
    <font>
      <b/>
      <sz val="12"/>
      <color indexed="8"/>
      <name val="Simplified Arabic"/>
      <family val="1"/>
    </font>
    <font>
      <sz val="12"/>
      <color indexed="8"/>
      <name val="Simplified Arabic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1"/>
    </font>
    <font>
      <sz val="10"/>
      <color theme="1"/>
      <name val="Simplified Arabic"/>
      <family val="1"/>
    </font>
    <font>
      <sz val="9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2"/>
      <color theme="1"/>
      <name val="Simplified Arabic"/>
      <family val="1"/>
    </font>
    <font>
      <sz val="14"/>
      <color theme="1"/>
      <name val="Calibri"/>
      <family val="2"/>
    </font>
    <font>
      <sz val="12"/>
      <color theme="1"/>
      <name val="Simplified Arab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readingOrder="2"/>
    </xf>
    <xf numFmtId="1" fontId="3" fillId="0" borderId="10" xfId="0" applyNumberFormat="1" applyFont="1" applyFill="1" applyBorder="1" applyAlignment="1">
      <alignment horizontal="center" vertical="center" readingOrder="2"/>
    </xf>
    <xf numFmtId="0" fontId="45" fillId="0" borderId="0" xfId="0" applyFont="1" applyFill="1" applyAlignment="1">
      <alignment horizontal="center" vertical="center" readingOrder="2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readingOrder="2"/>
    </xf>
    <xf numFmtId="0" fontId="45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/>
    </xf>
    <xf numFmtId="0" fontId="44" fillId="2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8" borderId="10" xfId="0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readingOrder="2"/>
    </xf>
    <xf numFmtId="1" fontId="3" fillId="2" borderId="10" xfId="0" applyNumberFormat="1" applyFont="1" applyFill="1" applyBorder="1" applyAlignment="1">
      <alignment horizontal="center" vertical="center" readingOrder="2"/>
    </xf>
    <xf numFmtId="0" fontId="45" fillId="2" borderId="10" xfId="0" applyFont="1" applyFill="1" applyBorder="1" applyAlignment="1">
      <alignment horizontal="center" vertical="center" readingOrder="2"/>
    </xf>
    <xf numFmtId="0" fontId="45" fillId="2" borderId="0" xfId="0" applyFont="1" applyFill="1" applyAlignment="1">
      <alignment horizontal="center" vertical="center" readingOrder="2"/>
    </xf>
    <xf numFmtId="1" fontId="45" fillId="8" borderId="10" xfId="0" applyNumberFormat="1" applyFont="1" applyFill="1" applyBorder="1" applyAlignment="1">
      <alignment horizontal="center" vertical="center" readingOrder="2"/>
    </xf>
    <xf numFmtId="0" fontId="45" fillId="2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1" fontId="2" fillId="2" borderId="10" xfId="0" applyNumberFormat="1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0" borderId="0" xfId="0" applyFont="1" applyFill="1" applyAlignment="1">
      <alignment horizontal="center" vertical="center" readingOrder="2"/>
    </xf>
    <xf numFmtId="1" fontId="44" fillId="8" borderId="10" xfId="0" applyNumberFormat="1" applyFont="1" applyFill="1" applyBorder="1" applyAlignment="1">
      <alignment horizontal="center" vertical="center" readingOrder="2"/>
    </xf>
    <xf numFmtId="1" fontId="2" fillId="2" borderId="10" xfId="0" applyNumberFormat="1" applyFont="1" applyFill="1" applyBorder="1" applyAlignment="1">
      <alignment horizontal="center" vertical="center" readingOrder="2"/>
    </xf>
    <xf numFmtId="0" fontId="44" fillId="8" borderId="10" xfId="0" applyFont="1" applyFill="1" applyBorder="1" applyAlignment="1">
      <alignment horizontal="center" vertical="center" readingOrder="2"/>
    </xf>
    <xf numFmtId="1" fontId="2" fillId="8" borderId="10" xfId="0" applyNumberFormat="1" applyFont="1" applyFill="1" applyBorder="1" applyAlignment="1">
      <alignment horizontal="center" vertical="center" readingOrder="2"/>
    </xf>
    <xf numFmtId="1" fontId="44" fillId="2" borderId="10" xfId="0" applyNumberFormat="1" applyFont="1" applyFill="1" applyBorder="1" applyAlignment="1">
      <alignment horizontal="center" vertical="center" readingOrder="2"/>
    </xf>
    <xf numFmtId="0" fontId="44" fillId="2" borderId="0" xfId="0" applyFont="1" applyFill="1" applyAlignment="1">
      <alignment horizontal="center" vertical="center" readingOrder="2"/>
    </xf>
    <xf numFmtId="0" fontId="47" fillId="2" borderId="10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readingOrder="2"/>
    </xf>
    <xf numFmtId="0" fontId="44" fillId="2" borderId="11" xfId="0" applyFont="1" applyFill="1" applyBorder="1" applyAlignment="1">
      <alignment vertical="center"/>
    </xf>
    <xf numFmtId="0" fontId="44" fillId="2" borderId="12" xfId="0" applyFont="1" applyFill="1" applyBorder="1" applyAlignment="1">
      <alignment vertical="center"/>
    </xf>
    <xf numFmtId="0" fontId="44" fillId="2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2" fillId="2" borderId="10" xfId="0" applyNumberFormat="1" applyFont="1" applyFill="1" applyBorder="1" applyAlignment="1">
      <alignment horizontal="center" vertical="center" readingOrder="2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 textRotation="90"/>
    </xf>
    <xf numFmtId="0" fontId="44" fillId="2" borderId="13" xfId="0" applyFont="1" applyFill="1" applyBorder="1" applyAlignment="1">
      <alignment horizontal="center" vertical="center" textRotation="90"/>
    </xf>
    <xf numFmtId="0" fontId="44" fillId="2" borderId="14" xfId="0" applyFont="1" applyFill="1" applyBorder="1" applyAlignment="1">
      <alignment horizontal="center" vertical="center" textRotation="90"/>
    </xf>
    <xf numFmtId="0" fontId="44" fillId="2" borderId="15" xfId="0" applyFont="1" applyFill="1" applyBorder="1" applyAlignment="1">
      <alignment horizontal="center" vertical="center" textRotation="90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/>
    </xf>
    <xf numFmtId="0" fontId="44" fillId="2" borderId="16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readingOrder="2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readingOrder="2"/>
    </xf>
    <xf numFmtId="1" fontId="2" fillId="8" borderId="11" xfId="0" applyNumberFormat="1" applyFont="1" applyFill="1" applyBorder="1" applyAlignment="1">
      <alignment horizontal="center" vertical="center" wrapText="1" readingOrder="2"/>
    </xf>
    <xf numFmtId="1" fontId="2" fillId="8" borderId="12" xfId="0" applyNumberFormat="1" applyFont="1" applyFill="1" applyBorder="1" applyAlignment="1">
      <alignment horizontal="center" vertical="center" wrapText="1" readingOrder="2"/>
    </xf>
    <xf numFmtId="1" fontId="2" fillId="8" borderId="10" xfId="0" applyNumberFormat="1" applyFont="1" applyFill="1" applyBorder="1" applyAlignment="1">
      <alignment horizontal="center" vertical="center" readingOrder="2"/>
    </xf>
    <xf numFmtId="0" fontId="44" fillId="0" borderId="19" xfId="0" applyFont="1" applyFill="1" applyBorder="1" applyAlignment="1">
      <alignment horizontal="center" vertical="center" textRotation="90" readingOrder="2"/>
    </xf>
    <xf numFmtId="0" fontId="44" fillId="0" borderId="20" xfId="0" applyFont="1" applyFill="1" applyBorder="1" applyAlignment="1">
      <alignment horizontal="center" vertical="center" textRotation="90" readingOrder="2"/>
    </xf>
    <xf numFmtId="0" fontId="44" fillId="0" borderId="21" xfId="0" applyFont="1" applyFill="1" applyBorder="1" applyAlignment="1">
      <alignment horizontal="center" vertical="center" textRotation="90" readingOrder="2"/>
    </xf>
    <xf numFmtId="0" fontId="44" fillId="0" borderId="19" xfId="0" applyFont="1" applyFill="1" applyBorder="1" applyAlignment="1">
      <alignment horizontal="center" vertical="center" readingOrder="2"/>
    </xf>
    <xf numFmtId="0" fontId="44" fillId="0" borderId="21" xfId="0" applyFont="1" applyFill="1" applyBorder="1" applyAlignment="1">
      <alignment horizontal="center" vertical="center" readingOrder="2"/>
    </xf>
    <xf numFmtId="1" fontId="2" fillId="2" borderId="19" xfId="0" applyNumberFormat="1" applyFont="1" applyFill="1" applyBorder="1" applyAlignment="1">
      <alignment horizontal="center" vertical="center" readingOrder="2"/>
    </xf>
    <xf numFmtId="1" fontId="2" fillId="2" borderId="21" xfId="0" applyNumberFormat="1" applyFont="1" applyFill="1" applyBorder="1" applyAlignment="1">
      <alignment horizontal="center" vertical="center" readingOrder="2"/>
    </xf>
    <xf numFmtId="0" fontId="44" fillId="0" borderId="13" xfId="0" applyFont="1" applyFill="1" applyBorder="1" applyAlignment="1">
      <alignment horizontal="center" vertical="center" wrapText="1" readingOrder="2"/>
    </xf>
    <xf numFmtId="0" fontId="44" fillId="0" borderId="18" xfId="0" applyFont="1" applyFill="1" applyBorder="1" applyAlignment="1">
      <alignment horizontal="center" vertical="center" wrapText="1" readingOrder="2"/>
    </xf>
    <xf numFmtId="0" fontId="44" fillId="0" borderId="15" xfId="0" applyFont="1" applyFill="1" applyBorder="1" applyAlignment="1">
      <alignment horizontal="center" vertical="center" wrapText="1" readingOrder="2"/>
    </xf>
    <xf numFmtId="0" fontId="44" fillId="0" borderId="17" xfId="0" applyFont="1" applyFill="1" applyBorder="1" applyAlignment="1">
      <alignment horizontal="center" vertical="center" wrapText="1" readingOrder="2"/>
    </xf>
    <xf numFmtId="0" fontId="44" fillId="0" borderId="13" xfId="0" applyFont="1" applyFill="1" applyBorder="1" applyAlignment="1">
      <alignment horizontal="center" vertical="center" readingOrder="2"/>
    </xf>
    <xf numFmtId="0" fontId="44" fillId="0" borderId="18" xfId="0" applyFont="1" applyFill="1" applyBorder="1" applyAlignment="1">
      <alignment horizontal="center" vertical="center" readingOrder="2"/>
    </xf>
    <xf numFmtId="0" fontId="44" fillId="0" borderId="15" xfId="0" applyFont="1" applyFill="1" applyBorder="1" applyAlignment="1">
      <alignment horizontal="center" vertical="center" readingOrder="2"/>
    </xf>
    <xf numFmtId="0" fontId="44" fillId="0" borderId="17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textRotation="90" readingOrder="2"/>
    </xf>
    <xf numFmtId="0" fontId="44" fillId="0" borderId="14" xfId="0" applyFont="1" applyFill="1" applyBorder="1" applyAlignment="1">
      <alignment horizontal="center" vertical="center" readingOrder="2"/>
    </xf>
    <xf numFmtId="0" fontId="44" fillId="0" borderId="22" xfId="0" applyFont="1" applyFill="1" applyBorder="1" applyAlignment="1">
      <alignment horizontal="center" vertical="center" readingOrder="2"/>
    </xf>
    <xf numFmtId="0" fontId="44" fillId="0" borderId="20" xfId="0" applyFont="1" applyFill="1" applyBorder="1" applyAlignment="1">
      <alignment horizontal="center" vertical="center" readingOrder="2"/>
    </xf>
    <xf numFmtId="1" fontId="2" fillId="2" borderId="20" xfId="0" applyNumberFormat="1" applyFont="1" applyFill="1" applyBorder="1" applyAlignment="1">
      <alignment horizontal="center" vertical="center" readingOrder="2"/>
    </xf>
    <xf numFmtId="0" fontId="44" fillId="8" borderId="11" xfId="0" applyFont="1" applyFill="1" applyBorder="1" applyAlignment="1">
      <alignment horizontal="center" vertical="center" readingOrder="2"/>
    </xf>
    <xf numFmtId="0" fontId="44" fillId="8" borderId="23" xfId="0" applyFont="1" applyFill="1" applyBorder="1" applyAlignment="1">
      <alignment horizontal="center" vertical="center" readingOrder="2"/>
    </xf>
    <xf numFmtId="0" fontId="44" fillId="8" borderId="12" xfId="0" applyFont="1" applyFill="1" applyBorder="1" applyAlignment="1">
      <alignment horizontal="center" vertical="center" readingOrder="2"/>
    </xf>
    <xf numFmtId="0" fontId="44" fillId="0" borderId="0" xfId="0" applyFont="1" applyFill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readingOrder="2"/>
    </xf>
    <xf numFmtId="0" fontId="44" fillId="0" borderId="0" xfId="0" applyFont="1" applyFill="1" applyBorder="1" applyAlignment="1">
      <alignment horizontal="center" vertical="center" readingOrder="2"/>
    </xf>
    <xf numFmtId="0" fontId="44" fillId="0" borderId="16" xfId="0" applyFont="1" applyFill="1" applyBorder="1" applyAlignment="1">
      <alignment horizontal="center" vertical="center" readingOrder="2"/>
    </xf>
    <xf numFmtId="0" fontId="45" fillId="0" borderId="19" xfId="0" applyFont="1" applyFill="1" applyBorder="1" applyAlignment="1">
      <alignment horizontal="center" vertical="center" readingOrder="2"/>
    </xf>
    <xf numFmtId="0" fontId="45" fillId="0" borderId="20" xfId="0" applyFont="1" applyFill="1" applyBorder="1" applyAlignment="1">
      <alignment horizontal="center" vertical="center" readingOrder="2"/>
    </xf>
    <xf numFmtId="0" fontId="45" fillId="0" borderId="21" xfId="0" applyFont="1" applyFill="1" applyBorder="1" applyAlignment="1">
      <alignment horizontal="center" vertical="center" readingOrder="2"/>
    </xf>
    <xf numFmtId="0" fontId="45" fillId="8" borderId="11" xfId="0" applyFont="1" applyFill="1" applyBorder="1" applyAlignment="1">
      <alignment horizontal="center" vertical="center" readingOrder="2"/>
    </xf>
    <xf numFmtId="0" fontId="45" fillId="8" borderId="23" xfId="0" applyFont="1" applyFill="1" applyBorder="1" applyAlignment="1">
      <alignment horizontal="center" vertical="center" readingOrder="2"/>
    </xf>
    <xf numFmtId="0" fontId="45" fillId="8" borderId="12" xfId="0" applyFont="1" applyFill="1" applyBorder="1" applyAlignment="1">
      <alignment horizontal="center" vertical="center" readingOrder="2"/>
    </xf>
    <xf numFmtId="1" fontId="3" fillId="2" borderId="19" xfId="0" applyNumberFormat="1" applyFont="1" applyFill="1" applyBorder="1" applyAlignment="1">
      <alignment horizontal="center" vertical="center" readingOrder="2"/>
    </xf>
    <xf numFmtId="1" fontId="3" fillId="2" borderId="20" xfId="0" applyNumberFormat="1" applyFont="1" applyFill="1" applyBorder="1" applyAlignment="1">
      <alignment horizontal="center" vertical="center" readingOrder="2"/>
    </xf>
    <xf numFmtId="1" fontId="3" fillId="2" borderId="21" xfId="0" applyNumberFormat="1" applyFont="1" applyFill="1" applyBorder="1" applyAlignment="1">
      <alignment horizontal="center" vertical="center" readingOrder="2"/>
    </xf>
    <xf numFmtId="0" fontId="45" fillId="0" borderId="10" xfId="0" applyFont="1" applyFill="1" applyBorder="1" applyAlignment="1">
      <alignment horizontal="center" vertical="center" textRotation="90" readingOrder="2"/>
    </xf>
    <xf numFmtId="0" fontId="45" fillId="0" borderId="19" xfId="0" applyFont="1" applyFill="1" applyBorder="1" applyAlignment="1">
      <alignment horizontal="center" vertical="center" textRotation="90" readingOrder="2"/>
    </xf>
    <xf numFmtId="0" fontId="45" fillId="0" borderId="20" xfId="0" applyFont="1" applyFill="1" applyBorder="1" applyAlignment="1">
      <alignment horizontal="center" vertical="center" textRotation="90" readingOrder="2"/>
    </xf>
    <xf numFmtId="0" fontId="45" fillId="0" borderId="21" xfId="0" applyFont="1" applyFill="1" applyBorder="1" applyAlignment="1">
      <alignment horizontal="center" vertical="center" textRotation="90" readingOrder="2"/>
    </xf>
    <xf numFmtId="0" fontId="45" fillId="0" borderId="13" xfId="0" applyFont="1" applyFill="1" applyBorder="1" applyAlignment="1">
      <alignment horizontal="center" vertical="center" readingOrder="2"/>
    </xf>
    <xf numFmtId="0" fontId="45" fillId="0" borderId="18" xfId="0" applyFont="1" applyFill="1" applyBorder="1" applyAlignment="1">
      <alignment horizontal="center" vertical="center" readingOrder="2"/>
    </xf>
    <xf numFmtId="0" fontId="45" fillId="0" borderId="14" xfId="0" applyFont="1" applyFill="1" applyBorder="1" applyAlignment="1">
      <alignment horizontal="center" vertical="center" readingOrder="2"/>
    </xf>
    <xf numFmtId="0" fontId="45" fillId="0" borderId="22" xfId="0" applyFont="1" applyFill="1" applyBorder="1" applyAlignment="1">
      <alignment horizontal="center" vertical="center" readingOrder="2"/>
    </xf>
    <xf numFmtId="0" fontId="45" fillId="0" borderId="15" xfId="0" applyFont="1" applyFill="1" applyBorder="1" applyAlignment="1">
      <alignment horizontal="center" vertical="center" readingOrder="2"/>
    </xf>
    <xf numFmtId="0" fontId="45" fillId="0" borderId="17" xfId="0" applyFont="1" applyFill="1" applyBorder="1" applyAlignment="1">
      <alignment horizontal="center" vertical="center" readingOrder="2"/>
    </xf>
    <xf numFmtId="0" fontId="45" fillId="0" borderId="10" xfId="0" applyFont="1" applyFill="1" applyBorder="1" applyAlignment="1">
      <alignment horizontal="center" vertical="center" readingOrder="2"/>
    </xf>
    <xf numFmtId="0" fontId="45" fillId="0" borderId="13" xfId="0" applyFont="1" applyFill="1" applyBorder="1" applyAlignment="1">
      <alignment horizontal="center" vertical="center" wrapText="1" readingOrder="2"/>
    </xf>
    <xf numFmtId="0" fontId="45" fillId="0" borderId="18" xfId="0" applyFont="1" applyFill="1" applyBorder="1" applyAlignment="1">
      <alignment horizontal="center" vertical="center" wrapText="1" readingOrder="2"/>
    </xf>
    <xf numFmtId="0" fontId="45" fillId="0" borderId="15" xfId="0" applyFont="1" applyFill="1" applyBorder="1" applyAlignment="1">
      <alignment horizontal="center" vertical="center" wrapText="1" readingOrder="2"/>
    </xf>
    <xf numFmtId="0" fontId="45" fillId="0" borderId="17" xfId="0" applyFont="1" applyFill="1" applyBorder="1" applyAlignment="1">
      <alignment horizontal="center" vertical="center" wrapText="1" readingOrder="2"/>
    </xf>
    <xf numFmtId="1" fontId="2" fillId="0" borderId="19" xfId="0" applyNumberFormat="1" applyFont="1" applyFill="1" applyBorder="1" applyAlignment="1">
      <alignment horizontal="center" vertical="center" readingOrder="2"/>
    </xf>
    <xf numFmtId="1" fontId="2" fillId="0" borderId="21" xfId="0" applyNumberFormat="1" applyFont="1" applyFill="1" applyBorder="1" applyAlignment="1">
      <alignment horizontal="center" vertical="center" readingOrder="2"/>
    </xf>
    <xf numFmtId="0" fontId="44" fillId="8" borderId="10" xfId="0" applyFont="1" applyFill="1" applyBorder="1" applyAlignment="1">
      <alignment horizontal="center" vertical="center" readingOrder="2"/>
    </xf>
    <xf numFmtId="0" fontId="47" fillId="0" borderId="0" xfId="0" applyFont="1" applyFill="1" applyBorder="1" applyAlignment="1">
      <alignment horizontal="center" vertical="center" readingOrder="2"/>
    </xf>
    <xf numFmtId="0" fontId="45" fillId="8" borderId="10" xfId="0" applyFont="1" applyFill="1" applyBorder="1" applyAlignment="1">
      <alignment horizontal="center" vertical="center" readingOrder="2"/>
    </xf>
    <xf numFmtId="0" fontId="48" fillId="0" borderId="16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readingOrder="2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readingOrder="2"/>
    </xf>
    <xf numFmtId="1" fontId="2" fillId="2" borderId="12" xfId="0" applyNumberFormat="1" applyFont="1" applyFill="1" applyBorder="1" applyAlignment="1">
      <alignment horizontal="center" vertical="center" readingOrder="2"/>
    </xf>
    <xf numFmtId="0" fontId="44" fillId="0" borderId="0" xfId="0" applyFont="1" applyFill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 wrapText="1" readingOrder="2"/>
    </xf>
    <xf numFmtId="1" fontId="2" fillId="2" borderId="12" xfId="0" applyNumberFormat="1" applyFont="1" applyFill="1" applyBorder="1" applyAlignment="1">
      <alignment horizontal="center" vertical="center" wrapText="1" readingOrder="2"/>
    </xf>
    <xf numFmtId="0" fontId="47" fillId="0" borderId="16" xfId="0" applyFont="1" applyFill="1" applyBorder="1" applyAlignment="1">
      <alignment horizontal="center" vertical="center"/>
    </xf>
    <xf numFmtId="1" fontId="44" fillId="8" borderId="10" xfId="0" applyNumberFormat="1" applyFont="1" applyFill="1" applyBorder="1" applyAlignment="1">
      <alignment horizontal="center" vertical="center" wrapText="1" readingOrder="2"/>
    </xf>
    <xf numFmtId="1" fontId="44" fillId="8" borderId="10" xfId="0" applyNumberFormat="1" applyFont="1" applyFill="1" applyBorder="1" applyAlignment="1">
      <alignment horizontal="center" vertical="center" wrapText="1" readingOrder="2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2" fillId="8" borderId="10" xfId="0" applyNumberFormat="1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1" fontId="2" fillId="0" borderId="10" xfId="0" applyNumberFormat="1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1" fontId="2" fillId="0" borderId="10" xfId="0" applyNumberFormat="1" applyFont="1" applyFill="1" applyBorder="1" applyAlignment="1">
      <alignment horizontal="center" vertical="center" wrapText="1" readingOrder="2"/>
    </xf>
    <xf numFmtId="0" fontId="44" fillId="2" borderId="19" xfId="0" applyFont="1" applyFill="1" applyBorder="1" applyAlignment="1">
      <alignment horizontal="center" vertical="center" textRotation="90" readingOrder="2"/>
    </xf>
    <xf numFmtId="0" fontId="44" fillId="0" borderId="19" xfId="0" applyFont="1" applyFill="1" applyBorder="1" applyAlignment="1">
      <alignment horizontal="center" vertical="center" readingOrder="2"/>
    </xf>
    <xf numFmtId="0" fontId="44" fillId="2" borderId="20" xfId="0" applyFont="1" applyFill="1" applyBorder="1" applyAlignment="1">
      <alignment horizontal="center" vertical="center" textRotation="90" readingOrder="2"/>
    </xf>
    <xf numFmtId="0" fontId="44" fillId="0" borderId="21" xfId="0" applyFont="1" applyFill="1" applyBorder="1" applyAlignment="1">
      <alignment horizontal="center" vertical="center" readingOrder="2"/>
    </xf>
    <xf numFmtId="0" fontId="44" fillId="0" borderId="19" xfId="0" applyFont="1" applyFill="1" applyBorder="1" applyAlignment="1">
      <alignment horizontal="center" vertical="center" wrapText="1" readingOrder="2"/>
    </xf>
    <xf numFmtId="0" fontId="44" fillId="0" borderId="21" xfId="0" applyFont="1" applyFill="1" applyBorder="1" applyAlignment="1">
      <alignment horizontal="center" vertical="center" wrapText="1" readingOrder="2"/>
    </xf>
    <xf numFmtId="1" fontId="2" fillId="2" borderId="19" xfId="0" applyNumberFormat="1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readingOrder="2"/>
    </xf>
    <xf numFmtId="0" fontId="44" fillId="2" borderId="21" xfId="0" applyFont="1" applyFill="1" applyBorder="1" applyAlignment="1">
      <alignment horizontal="center" vertical="center" textRotation="90" readingOrder="2"/>
    </xf>
    <xf numFmtId="1" fontId="2" fillId="2" borderId="21" xfId="0" applyNumberFormat="1" applyFont="1" applyFill="1" applyBorder="1" applyAlignment="1">
      <alignment horizontal="center" vertical="center" readingOrder="2"/>
    </xf>
    <xf numFmtId="0" fontId="44" fillId="2" borderId="13" xfId="0" applyFont="1" applyFill="1" applyBorder="1" applyAlignment="1">
      <alignment horizontal="center" vertical="center" wrapText="1" readingOrder="2"/>
    </xf>
    <xf numFmtId="0" fontId="44" fillId="2" borderId="18" xfId="0" applyFont="1" applyFill="1" applyBorder="1" applyAlignment="1">
      <alignment horizontal="center" vertical="center" wrapText="1" readingOrder="2"/>
    </xf>
    <xf numFmtId="0" fontId="49" fillId="0" borderId="10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 wrapText="1" readingOrder="2"/>
    </xf>
    <xf numFmtId="0" fontId="44" fillId="2" borderId="17" xfId="0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44" fillId="2" borderId="13" xfId="0" applyFont="1" applyFill="1" applyBorder="1" applyAlignment="1">
      <alignment horizontal="center" vertical="center" readingOrder="2"/>
    </xf>
    <xf numFmtId="0" fontId="44" fillId="2" borderId="18" xfId="0" applyFont="1" applyFill="1" applyBorder="1" applyAlignment="1">
      <alignment horizontal="center" vertical="center" readingOrder="2"/>
    </xf>
    <xf numFmtId="0" fontId="44" fillId="2" borderId="15" xfId="0" applyFont="1" applyFill="1" applyBorder="1" applyAlignment="1">
      <alignment horizontal="center" vertical="center" readingOrder="2"/>
    </xf>
    <xf numFmtId="0" fontId="44" fillId="2" borderId="17" xfId="0" applyFont="1" applyFill="1" applyBorder="1" applyAlignment="1">
      <alignment horizontal="center" vertical="center" readingOrder="2"/>
    </xf>
    <xf numFmtId="0" fontId="44" fillId="2" borderId="10" xfId="0" applyFont="1" applyFill="1" applyBorder="1" applyAlignment="1">
      <alignment horizontal="center" vertical="center" textRotation="90" readingOrder="2"/>
    </xf>
    <xf numFmtId="0" fontId="44" fillId="2" borderId="14" xfId="0" applyFont="1" applyFill="1" applyBorder="1" applyAlignment="1">
      <alignment horizontal="center" vertical="center" readingOrder="2"/>
    </xf>
    <xf numFmtId="0" fontId="44" fillId="2" borderId="22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readingOrder="2"/>
    </xf>
    <xf numFmtId="0" fontId="44" fillId="0" borderId="20" xfId="0" applyFont="1" applyFill="1" applyBorder="1" applyAlignment="1">
      <alignment horizontal="center" vertical="center" readingOrder="2"/>
    </xf>
    <xf numFmtId="0" fontId="44" fillId="0" borderId="20" xfId="0" applyFont="1" applyFill="1" applyBorder="1" applyAlignment="1">
      <alignment horizontal="center" vertical="center" wrapText="1" readingOrder="2"/>
    </xf>
    <xf numFmtId="1" fontId="2" fillId="0" borderId="19" xfId="0" applyNumberFormat="1" applyFont="1" applyFill="1" applyBorder="1" applyAlignment="1">
      <alignment horizontal="center" vertical="center" readingOrder="2"/>
    </xf>
    <xf numFmtId="1" fontId="2" fillId="0" borderId="20" xfId="0" applyNumberFormat="1" applyFont="1" applyFill="1" applyBorder="1" applyAlignment="1">
      <alignment horizontal="center" vertical="center" readingOrder="2"/>
    </xf>
    <xf numFmtId="1" fontId="2" fillId="0" borderId="21" xfId="0" applyNumberFormat="1" applyFont="1" applyFill="1" applyBorder="1" applyAlignment="1">
      <alignment horizontal="center" vertical="center" readingOrder="2"/>
    </xf>
    <xf numFmtId="0" fontId="44" fillId="2" borderId="0" xfId="0" applyFont="1" applyFill="1" applyAlignment="1">
      <alignment horizontal="center" vertical="center" readingOrder="2"/>
    </xf>
    <xf numFmtId="1" fontId="2" fillId="2" borderId="20" xfId="0" applyNumberFormat="1" applyFont="1" applyFill="1" applyBorder="1" applyAlignment="1">
      <alignment horizontal="center" vertical="center" readingOrder="2"/>
    </xf>
    <xf numFmtId="0" fontId="44" fillId="2" borderId="24" xfId="0" applyFont="1" applyFill="1" applyBorder="1" applyAlignment="1">
      <alignment horizontal="center" vertical="center" readingOrder="2"/>
    </xf>
    <xf numFmtId="0" fontId="44" fillId="2" borderId="0" xfId="0" applyFont="1" applyFill="1" applyBorder="1" applyAlignment="1">
      <alignment horizontal="center" vertical="center" readingOrder="2"/>
    </xf>
    <xf numFmtId="0" fontId="44" fillId="2" borderId="16" xfId="0" applyFont="1" applyFill="1" applyBorder="1" applyAlignment="1">
      <alignment horizontal="center" vertical="center" readingOrder="2"/>
    </xf>
    <xf numFmtId="0" fontId="44" fillId="8" borderId="11" xfId="0" applyFont="1" applyFill="1" applyBorder="1" applyAlignment="1">
      <alignment horizontal="center" vertical="center" readingOrder="2"/>
    </xf>
    <xf numFmtId="0" fontId="44" fillId="8" borderId="23" xfId="0" applyFont="1" applyFill="1" applyBorder="1" applyAlignment="1">
      <alignment horizontal="center" vertical="center" readingOrder="2"/>
    </xf>
    <xf numFmtId="0" fontId="44" fillId="8" borderId="12" xfId="0" applyFont="1" applyFill="1" applyBorder="1" applyAlignment="1">
      <alignment horizontal="center" vertical="center" readingOrder="2"/>
    </xf>
    <xf numFmtId="1" fontId="44" fillId="8" borderId="10" xfId="0" applyNumberFormat="1" applyFont="1" applyFill="1" applyBorder="1" applyAlignment="1">
      <alignment horizontal="center" vertical="center" readingOrder="2"/>
    </xf>
    <xf numFmtId="0" fontId="44" fillId="0" borderId="19" xfId="0" applyFont="1" applyFill="1" applyBorder="1" applyAlignment="1">
      <alignment horizontal="center" vertical="center" textRotation="90" readingOrder="2"/>
    </xf>
    <xf numFmtId="0" fontId="44" fillId="0" borderId="20" xfId="0" applyFont="1" applyFill="1" applyBorder="1" applyAlignment="1">
      <alignment horizontal="center" vertical="center" textRotation="90" readingOrder="2"/>
    </xf>
    <xf numFmtId="0" fontId="44" fillId="0" borderId="21" xfId="0" applyFont="1" applyFill="1" applyBorder="1" applyAlignment="1">
      <alignment horizontal="center" vertical="center" textRotation="90" readingOrder="2"/>
    </xf>
    <xf numFmtId="0" fontId="44" fillId="0" borderId="13" xfId="0" applyFont="1" applyFill="1" applyBorder="1" applyAlignment="1">
      <alignment horizontal="center" vertical="center" wrapText="1" readingOrder="2"/>
    </xf>
    <xf numFmtId="0" fontId="44" fillId="0" borderId="18" xfId="0" applyFont="1" applyFill="1" applyBorder="1" applyAlignment="1">
      <alignment horizontal="center" vertical="center" wrapText="1" readingOrder="2"/>
    </xf>
    <xf numFmtId="0" fontId="44" fillId="0" borderId="15" xfId="0" applyFont="1" applyFill="1" applyBorder="1" applyAlignment="1">
      <alignment horizontal="center" vertical="center" wrapText="1" readingOrder="2"/>
    </xf>
    <xf numFmtId="0" fontId="44" fillId="0" borderId="17" xfId="0" applyFont="1" applyFill="1" applyBorder="1" applyAlignment="1">
      <alignment horizontal="center" vertical="center" wrapText="1" readingOrder="2"/>
    </xf>
    <xf numFmtId="0" fontId="44" fillId="0" borderId="13" xfId="0" applyFont="1" applyFill="1" applyBorder="1" applyAlignment="1">
      <alignment horizontal="center" vertical="center" readingOrder="2"/>
    </xf>
    <xf numFmtId="0" fontId="44" fillId="0" borderId="18" xfId="0" applyFont="1" applyFill="1" applyBorder="1" applyAlignment="1">
      <alignment horizontal="center" vertical="center" readingOrder="2"/>
    </xf>
    <xf numFmtId="0" fontId="44" fillId="0" borderId="15" xfId="0" applyFont="1" applyFill="1" applyBorder="1" applyAlignment="1">
      <alignment horizontal="center" vertical="center" readingOrder="2"/>
    </xf>
    <xf numFmtId="0" fontId="44" fillId="0" borderId="17" xfId="0" applyFont="1" applyFill="1" applyBorder="1" applyAlignment="1">
      <alignment horizontal="center" vertical="center" readingOrder="2"/>
    </xf>
    <xf numFmtId="0" fontId="44" fillId="0" borderId="10" xfId="0" applyFont="1" applyFill="1" applyBorder="1" applyAlignment="1">
      <alignment horizontal="center" vertical="center" textRotation="90" readingOrder="2"/>
    </xf>
    <xf numFmtId="0" fontId="44" fillId="0" borderId="14" xfId="0" applyFont="1" applyFill="1" applyBorder="1" applyAlignment="1">
      <alignment horizontal="center" vertical="center" readingOrder="2"/>
    </xf>
    <xf numFmtId="0" fontId="44" fillId="0" borderId="22" xfId="0" applyFont="1" applyFill="1" applyBorder="1" applyAlignment="1">
      <alignment horizontal="center" vertical="center" readingOrder="2"/>
    </xf>
    <xf numFmtId="0" fontId="2" fillId="2" borderId="0" xfId="0" applyFont="1" applyFill="1" applyAlignment="1">
      <alignment horizontal="center" vertical="center" readingOrder="2"/>
    </xf>
    <xf numFmtId="0" fontId="2" fillId="2" borderId="10" xfId="0" applyFont="1" applyFill="1" applyBorder="1" applyAlignment="1">
      <alignment horizontal="center" vertical="center" readingOrder="2"/>
    </xf>
    <xf numFmtId="1" fontId="44" fillId="0" borderId="10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 readingOrder="2"/>
    </xf>
    <xf numFmtId="0" fontId="44" fillId="0" borderId="0" xfId="0" applyFont="1" applyFill="1" applyBorder="1" applyAlignment="1">
      <alignment horizontal="center" vertical="center" readingOrder="2"/>
    </xf>
    <xf numFmtId="0" fontId="44" fillId="0" borderId="16" xfId="0" applyFont="1" applyFill="1" applyBorder="1" applyAlignment="1">
      <alignment horizontal="center" vertical="center" readingOrder="2"/>
    </xf>
    <xf numFmtId="0" fontId="50" fillId="0" borderId="19" xfId="0" applyFont="1" applyFill="1" applyBorder="1" applyAlignment="1">
      <alignment horizontal="center" vertical="center" wrapText="1" readingOrder="2"/>
    </xf>
    <xf numFmtId="0" fontId="50" fillId="0" borderId="21" xfId="0" applyFont="1" applyFill="1" applyBorder="1" applyAlignment="1">
      <alignment horizontal="center" vertical="center" wrapText="1" readingOrder="2"/>
    </xf>
    <xf numFmtId="1" fontId="2" fillId="8" borderId="11" xfId="0" applyNumberFormat="1" applyFont="1" applyFill="1" applyBorder="1" applyAlignment="1">
      <alignment vertical="center" readingOrder="2"/>
    </xf>
    <xf numFmtId="1" fontId="2" fillId="8" borderId="12" xfId="0" applyNumberFormat="1" applyFont="1" applyFill="1" applyBorder="1" applyAlignment="1">
      <alignment vertical="center" readingOrder="2"/>
    </xf>
    <xf numFmtId="0" fontId="6" fillId="0" borderId="16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6"/>
  <sheetViews>
    <sheetView rightToLeft="1" view="pageBreakPreview" zoomScale="60" zoomScaleNormal="70" zoomScalePageLayoutView="0" workbookViewId="0" topLeftCell="A1">
      <selection activeCell="E26" sqref="E26"/>
    </sheetView>
  </sheetViews>
  <sheetFormatPr defaultColWidth="9.00390625" defaultRowHeight="15"/>
  <cols>
    <col min="1" max="1" width="5.7109375" style="20" customWidth="1"/>
    <col min="2" max="2" width="17.8515625" style="19" bestFit="1" customWidth="1"/>
    <col min="3" max="3" width="9.00390625" style="20" customWidth="1"/>
    <col min="4" max="5" width="7.140625" style="20" bestFit="1" customWidth="1"/>
    <col min="6" max="9" width="4.28125" style="20" bestFit="1" customWidth="1"/>
    <col min="10" max="13" width="2.8515625" style="20" bestFit="1" customWidth="1"/>
    <col min="14" max="14" width="4.28125" style="20" bestFit="1" customWidth="1"/>
    <col min="15" max="16" width="2.8515625" style="20" bestFit="1" customWidth="1"/>
    <col min="17" max="17" width="3.7109375" style="20" customWidth="1"/>
    <col min="18" max="19" width="7.140625" style="20" bestFit="1" customWidth="1"/>
    <col min="20" max="20" width="8.57421875" style="20" customWidth="1"/>
    <col min="21" max="16384" width="9.00390625" style="14" customWidth="1"/>
  </cols>
  <sheetData>
    <row r="1" spans="1:20" ht="24" customHeight="1">
      <c r="A1" s="73" t="s">
        <v>246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7.75">
      <c r="A2" s="69" t="s">
        <v>1</v>
      </c>
      <c r="B2" s="70"/>
      <c r="C2" s="69" t="s">
        <v>90</v>
      </c>
      <c r="D2" s="69" t="s">
        <v>2</v>
      </c>
      <c r="E2" s="69"/>
      <c r="F2" s="69" t="s">
        <v>3</v>
      </c>
      <c r="G2" s="69"/>
      <c r="H2" s="69" t="s">
        <v>4</v>
      </c>
      <c r="I2" s="69"/>
      <c r="J2" s="69" t="s">
        <v>96</v>
      </c>
      <c r="K2" s="69"/>
      <c r="L2" s="69" t="s">
        <v>97</v>
      </c>
      <c r="M2" s="69"/>
      <c r="N2" s="69" t="s">
        <v>5</v>
      </c>
      <c r="O2" s="69"/>
      <c r="P2" s="69" t="s">
        <v>6</v>
      </c>
      <c r="Q2" s="70"/>
      <c r="R2" s="69" t="s">
        <v>0</v>
      </c>
      <c r="S2" s="70"/>
      <c r="T2" s="70"/>
    </row>
    <row r="3" spans="1:20" ht="27.75">
      <c r="A3" s="70"/>
      <c r="B3" s="70"/>
      <c r="C3" s="70"/>
      <c r="D3" s="21" t="s">
        <v>110</v>
      </c>
      <c r="E3" s="21" t="s">
        <v>111</v>
      </c>
      <c r="F3" s="21" t="s">
        <v>110</v>
      </c>
      <c r="G3" s="21" t="s">
        <v>111</v>
      </c>
      <c r="H3" s="21" t="s">
        <v>110</v>
      </c>
      <c r="I3" s="21" t="s">
        <v>111</v>
      </c>
      <c r="J3" s="21" t="s">
        <v>110</v>
      </c>
      <c r="K3" s="21" t="s">
        <v>111</v>
      </c>
      <c r="L3" s="21" t="s">
        <v>110</v>
      </c>
      <c r="M3" s="21" t="s">
        <v>111</v>
      </c>
      <c r="N3" s="21" t="s">
        <v>110</v>
      </c>
      <c r="O3" s="21" t="s">
        <v>111</v>
      </c>
      <c r="P3" s="21" t="s">
        <v>110</v>
      </c>
      <c r="Q3" s="21" t="s">
        <v>111</v>
      </c>
      <c r="R3" s="21" t="s">
        <v>110</v>
      </c>
      <c r="S3" s="21" t="s">
        <v>111</v>
      </c>
      <c r="T3" s="21" t="s">
        <v>0</v>
      </c>
    </row>
    <row r="4" spans="1:20" ht="27.75">
      <c r="A4" s="65" t="s">
        <v>23</v>
      </c>
      <c r="B4" s="66"/>
      <c r="C4" s="17" t="s">
        <v>55</v>
      </c>
      <c r="D4" s="18">
        <v>182</v>
      </c>
      <c r="E4" s="18">
        <v>96</v>
      </c>
      <c r="F4" s="18">
        <v>6</v>
      </c>
      <c r="G4" s="18">
        <v>2</v>
      </c>
      <c r="H4" s="18">
        <v>2</v>
      </c>
      <c r="I4" s="18">
        <v>0</v>
      </c>
      <c r="J4" s="18">
        <v>3</v>
      </c>
      <c r="K4" s="18">
        <v>1</v>
      </c>
      <c r="L4" s="18">
        <v>0</v>
      </c>
      <c r="M4" s="18">
        <v>2</v>
      </c>
      <c r="N4" s="18">
        <v>11</v>
      </c>
      <c r="O4" s="18">
        <v>2</v>
      </c>
      <c r="P4" s="18">
        <v>0</v>
      </c>
      <c r="Q4" s="18">
        <v>1</v>
      </c>
      <c r="R4" s="22">
        <f>+P4+N4+L4+J4+H4+F4+D4</f>
        <v>204</v>
      </c>
      <c r="S4" s="22">
        <f>+Q4+O4+M4+K4+I4+G4+E4</f>
        <v>104</v>
      </c>
      <c r="T4" s="22">
        <f>S4+R4</f>
        <v>308</v>
      </c>
    </row>
    <row r="5" spans="1:20" ht="27.75">
      <c r="A5" s="59" t="s">
        <v>24</v>
      </c>
      <c r="B5" s="59"/>
      <c r="C5" s="17" t="s">
        <v>55</v>
      </c>
      <c r="D5" s="17">
        <v>75</v>
      </c>
      <c r="E5" s="17">
        <v>42</v>
      </c>
      <c r="F5" s="17">
        <v>5</v>
      </c>
      <c r="G5" s="17">
        <v>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2</v>
      </c>
      <c r="N5" s="17">
        <v>2</v>
      </c>
      <c r="O5" s="17">
        <v>1</v>
      </c>
      <c r="P5" s="17">
        <v>0</v>
      </c>
      <c r="Q5" s="17">
        <v>0</v>
      </c>
      <c r="R5" s="22">
        <f aca="true" t="shared" si="0" ref="R5:R68">+P5+N5+L5+J5+H5+F5+D5</f>
        <v>82</v>
      </c>
      <c r="S5" s="22">
        <f aca="true" t="shared" si="1" ref="S5:S68">+Q5+O5+M5+K5+I5+G5+E5</f>
        <v>46</v>
      </c>
      <c r="T5" s="22">
        <f aca="true" t="shared" si="2" ref="T5:T68">S5+R5</f>
        <v>128</v>
      </c>
    </row>
    <row r="6" spans="1:20" ht="27.75">
      <c r="A6" s="59" t="s">
        <v>25</v>
      </c>
      <c r="B6" s="59"/>
      <c r="C6" s="17" t="s">
        <v>55</v>
      </c>
      <c r="D6" s="17">
        <v>59</v>
      </c>
      <c r="E6" s="17">
        <v>89</v>
      </c>
      <c r="F6" s="17">
        <v>2</v>
      </c>
      <c r="G6" s="17">
        <v>1</v>
      </c>
      <c r="H6" s="17">
        <v>1</v>
      </c>
      <c r="I6" s="17">
        <v>2</v>
      </c>
      <c r="J6" s="17">
        <v>0</v>
      </c>
      <c r="K6" s="17">
        <v>0</v>
      </c>
      <c r="L6" s="17">
        <v>0</v>
      </c>
      <c r="M6" s="17">
        <v>1</v>
      </c>
      <c r="N6" s="17">
        <v>1</v>
      </c>
      <c r="O6" s="17">
        <v>1</v>
      </c>
      <c r="P6" s="17">
        <v>0</v>
      </c>
      <c r="Q6" s="17">
        <v>0</v>
      </c>
      <c r="R6" s="22">
        <f t="shared" si="0"/>
        <v>63</v>
      </c>
      <c r="S6" s="22">
        <f t="shared" si="1"/>
        <v>94</v>
      </c>
      <c r="T6" s="22">
        <f t="shared" si="2"/>
        <v>157</v>
      </c>
    </row>
    <row r="7" spans="1:20" ht="27.75" customHeight="1">
      <c r="A7" s="62" t="s">
        <v>257</v>
      </c>
      <c r="B7" s="16" t="s">
        <v>261</v>
      </c>
      <c r="C7" s="17" t="s">
        <v>55</v>
      </c>
      <c r="D7" s="17">
        <v>109</v>
      </c>
      <c r="E7" s="17">
        <v>51</v>
      </c>
      <c r="F7" s="17">
        <v>0</v>
      </c>
      <c r="G7" s="17">
        <v>1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5</v>
      </c>
      <c r="O7" s="17">
        <v>0</v>
      </c>
      <c r="P7" s="17">
        <v>0</v>
      </c>
      <c r="Q7" s="17">
        <v>0</v>
      </c>
      <c r="R7" s="22">
        <f t="shared" si="0"/>
        <v>114</v>
      </c>
      <c r="S7" s="22">
        <f t="shared" si="1"/>
        <v>52</v>
      </c>
      <c r="T7" s="22">
        <f t="shared" si="2"/>
        <v>166</v>
      </c>
    </row>
    <row r="8" spans="1:20" ht="27.75">
      <c r="A8" s="63"/>
      <c r="B8" s="15" t="s">
        <v>113</v>
      </c>
      <c r="C8" s="17" t="s">
        <v>55</v>
      </c>
      <c r="D8" s="17">
        <v>10</v>
      </c>
      <c r="E8" s="17">
        <v>49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22">
        <f t="shared" si="0"/>
        <v>10</v>
      </c>
      <c r="S8" s="22">
        <f t="shared" si="1"/>
        <v>49</v>
      </c>
      <c r="T8" s="22">
        <f t="shared" si="2"/>
        <v>59</v>
      </c>
    </row>
    <row r="9" spans="1:20" ht="27.75">
      <c r="A9" s="63"/>
      <c r="B9" s="15" t="s">
        <v>114</v>
      </c>
      <c r="C9" s="17" t="s">
        <v>55</v>
      </c>
      <c r="D9" s="17">
        <v>17</v>
      </c>
      <c r="E9" s="17">
        <v>14</v>
      </c>
      <c r="F9" s="17">
        <v>0</v>
      </c>
      <c r="G9" s="17">
        <v>1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22">
        <f t="shared" si="0"/>
        <v>17</v>
      </c>
      <c r="S9" s="22">
        <f t="shared" si="1"/>
        <v>15</v>
      </c>
      <c r="T9" s="22">
        <f t="shared" si="2"/>
        <v>32</v>
      </c>
    </row>
    <row r="10" spans="1:20" ht="27.75">
      <c r="A10" s="64"/>
      <c r="B10" s="15" t="s">
        <v>116</v>
      </c>
      <c r="C10" s="17" t="s">
        <v>55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22">
        <f t="shared" si="0"/>
        <v>0</v>
      </c>
      <c r="S10" s="22">
        <f t="shared" si="1"/>
        <v>0</v>
      </c>
      <c r="T10" s="22">
        <f t="shared" si="2"/>
        <v>0</v>
      </c>
    </row>
    <row r="11" spans="1:20" ht="27.75">
      <c r="A11" s="71" t="s">
        <v>115</v>
      </c>
      <c r="B11" s="72"/>
      <c r="C11" s="24" t="s">
        <v>55</v>
      </c>
      <c r="D11" s="24">
        <f>D10+D9+D8+D7</f>
        <v>136</v>
      </c>
      <c r="E11" s="24">
        <f aca="true" t="shared" si="3" ref="E11:Q11">E10+E9+E8+E7</f>
        <v>114</v>
      </c>
      <c r="F11" s="24">
        <f t="shared" si="3"/>
        <v>0</v>
      </c>
      <c r="G11" s="24">
        <f t="shared" si="3"/>
        <v>2</v>
      </c>
      <c r="H11" s="24">
        <f t="shared" si="3"/>
        <v>0</v>
      </c>
      <c r="I11" s="24">
        <f t="shared" si="3"/>
        <v>0</v>
      </c>
      <c r="J11" s="24">
        <f t="shared" si="3"/>
        <v>0</v>
      </c>
      <c r="K11" s="24">
        <f t="shared" si="3"/>
        <v>0</v>
      </c>
      <c r="L11" s="24">
        <f t="shared" si="3"/>
        <v>0</v>
      </c>
      <c r="M11" s="24">
        <f t="shared" si="3"/>
        <v>0</v>
      </c>
      <c r="N11" s="24">
        <f t="shared" si="3"/>
        <v>5</v>
      </c>
      <c r="O11" s="24">
        <f t="shared" si="3"/>
        <v>0</v>
      </c>
      <c r="P11" s="24">
        <f t="shared" si="3"/>
        <v>0</v>
      </c>
      <c r="Q11" s="24">
        <f t="shared" si="3"/>
        <v>0</v>
      </c>
      <c r="R11" s="22">
        <f t="shared" si="0"/>
        <v>141</v>
      </c>
      <c r="S11" s="22">
        <f t="shared" si="1"/>
        <v>116</v>
      </c>
      <c r="T11" s="22">
        <f t="shared" si="2"/>
        <v>257</v>
      </c>
    </row>
    <row r="12" spans="1:20" ht="27.75">
      <c r="A12" s="59" t="s">
        <v>117</v>
      </c>
      <c r="B12" s="59"/>
      <c r="C12" s="17" t="s">
        <v>55</v>
      </c>
      <c r="D12" s="17">
        <v>46</v>
      </c>
      <c r="E12" s="17">
        <v>69</v>
      </c>
      <c r="F12" s="17">
        <v>0</v>
      </c>
      <c r="G12" s="17">
        <v>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22">
        <f t="shared" si="0"/>
        <v>46</v>
      </c>
      <c r="S12" s="22">
        <f t="shared" si="1"/>
        <v>70</v>
      </c>
      <c r="T12" s="22">
        <f t="shared" si="2"/>
        <v>116</v>
      </c>
    </row>
    <row r="13" spans="1:20" ht="27.75">
      <c r="A13" s="61" t="s">
        <v>118</v>
      </c>
      <c r="B13" s="18" t="s">
        <v>260</v>
      </c>
      <c r="C13" s="17" t="s">
        <v>55</v>
      </c>
      <c r="D13" s="17">
        <v>27</v>
      </c>
      <c r="E13" s="17">
        <v>30</v>
      </c>
      <c r="F13" s="17">
        <v>0</v>
      </c>
      <c r="G13" s="17">
        <v>3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</v>
      </c>
      <c r="O13" s="17">
        <v>0</v>
      </c>
      <c r="P13" s="17">
        <v>0</v>
      </c>
      <c r="Q13" s="17">
        <v>0</v>
      </c>
      <c r="R13" s="22">
        <f t="shared" si="0"/>
        <v>29</v>
      </c>
      <c r="S13" s="22">
        <f t="shared" si="1"/>
        <v>33</v>
      </c>
      <c r="T13" s="22">
        <f t="shared" si="2"/>
        <v>62</v>
      </c>
    </row>
    <row r="14" spans="1:20" ht="27.75">
      <c r="A14" s="61"/>
      <c r="B14" s="18" t="s">
        <v>71</v>
      </c>
      <c r="C14" s="17" t="s">
        <v>55</v>
      </c>
      <c r="D14" s="17">
        <v>59</v>
      </c>
      <c r="E14" s="17">
        <v>3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22">
        <f t="shared" si="0"/>
        <v>59</v>
      </c>
      <c r="S14" s="22">
        <f t="shared" si="1"/>
        <v>3</v>
      </c>
      <c r="T14" s="22">
        <f t="shared" si="2"/>
        <v>62</v>
      </c>
    </row>
    <row r="15" spans="1:20" ht="27.75">
      <c r="A15" s="61"/>
      <c r="B15" s="18" t="s">
        <v>72</v>
      </c>
      <c r="C15" s="17" t="s">
        <v>55</v>
      </c>
      <c r="D15" s="17">
        <v>36</v>
      </c>
      <c r="E15" s="17">
        <v>9</v>
      </c>
      <c r="F15" s="17">
        <v>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2</v>
      </c>
      <c r="O15" s="17">
        <v>0</v>
      </c>
      <c r="P15" s="17">
        <v>0</v>
      </c>
      <c r="Q15" s="17">
        <v>0</v>
      </c>
      <c r="R15" s="22">
        <f t="shared" si="0"/>
        <v>39</v>
      </c>
      <c r="S15" s="22">
        <f t="shared" si="1"/>
        <v>9</v>
      </c>
      <c r="T15" s="22">
        <f t="shared" si="2"/>
        <v>48</v>
      </c>
    </row>
    <row r="16" spans="1:20" ht="27.75">
      <c r="A16" s="61"/>
      <c r="B16" s="18" t="s">
        <v>73</v>
      </c>
      <c r="C16" s="17" t="s">
        <v>55</v>
      </c>
      <c r="D16" s="17">
        <v>15</v>
      </c>
      <c r="E16" s="17">
        <v>62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22">
        <f t="shared" si="0"/>
        <v>15</v>
      </c>
      <c r="S16" s="22">
        <f t="shared" si="1"/>
        <v>62</v>
      </c>
      <c r="T16" s="22">
        <f t="shared" si="2"/>
        <v>77</v>
      </c>
    </row>
    <row r="17" spans="1:20" ht="27.75">
      <c r="A17" s="61"/>
      <c r="B17" s="18" t="s">
        <v>86</v>
      </c>
      <c r="C17" s="17" t="s">
        <v>55</v>
      </c>
      <c r="D17" s="17">
        <v>26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22">
        <f t="shared" si="0"/>
        <v>26</v>
      </c>
      <c r="S17" s="22">
        <f t="shared" si="1"/>
        <v>1</v>
      </c>
      <c r="T17" s="22">
        <f t="shared" si="2"/>
        <v>27</v>
      </c>
    </row>
    <row r="18" spans="1:20" ht="27.75">
      <c r="A18" s="61"/>
      <c r="B18" s="18" t="s">
        <v>74</v>
      </c>
      <c r="C18" s="17" t="s">
        <v>55</v>
      </c>
      <c r="D18" s="17">
        <v>60</v>
      </c>
      <c r="E18" s="17">
        <v>27</v>
      </c>
      <c r="F18" s="17">
        <v>2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2</v>
      </c>
      <c r="O18" s="17">
        <v>0</v>
      </c>
      <c r="P18" s="17">
        <v>0</v>
      </c>
      <c r="Q18" s="17">
        <v>0</v>
      </c>
      <c r="R18" s="22">
        <f t="shared" si="0"/>
        <v>65</v>
      </c>
      <c r="S18" s="22">
        <f t="shared" si="1"/>
        <v>27</v>
      </c>
      <c r="T18" s="22">
        <f t="shared" si="2"/>
        <v>92</v>
      </c>
    </row>
    <row r="19" spans="1:20" ht="27.75">
      <c r="A19" s="61"/>
      <c r="B19" s="18" t="s">
        <v>121</v>
      </c>
      <c r="C19" s="17" t="s">
        <v>55</v>
      </c>
      <c r="D19" s="17">
        <v>6</v>
      </c>
      <c r="E19" s="17">
        <v>7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2</v>
      </c>
      <c r="O19" s="17">
        <v>0</v>
      </c>
      <c r="P19" s="17">
        <v>0</v>
      </c>
      <c r="Q19" s="17">
        <v>0</v>
      </c>
      <c r="R19" s="22">
        <f t="shared" si="0"/>
        <v>8</v>
      </c>
      <c r="S19" s="22">
        <f t="shared" si="1"/>
        <v>7</v>
      </c>
      <c r="T19" s="22">
        <f t="shared" si="2"/>
        <v>15</v>
      </c>
    </row>
    <row r="20" spans="1:20" ht="27.75">
      <c r="A20" s="61"/>
      <c r="B20" s="23" t="s">
        <v>119</v>
      </c>
      <c r="C20" s="24" t="s">
        <v>55</v>
      </c>
      <c r="D20" s="24">
        <f>SUM(D13:D19)</f>
        <v>229</v>
      </c>
      <c r="E20" s="24">
        <f aca="true" t="shared" si="4" ref="E20:Q20">SUM(E13:E19)</f>
        <v>139</v>
      </c>
      <c r="F20" s="24">
        <f t="shared" si="4"/>
        <v>3</v>
      </c>
      <c r="G20" s="24">
        <f t="shared" si="4"/>
        <v>3</v>
      </c>
      <c r="H20" s="24">
        <f t="shared" si="4"/>
        <v>1</v>
      </c>
      <c r="I20" s="24">
        <f t="shared" si="4"/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 t="shared" si="4"/>
        <v>0</v>
      </c>
      <c r="N20" s="24">
        <f t="shared" si="4"/>
        <v>8</v>
      </c>
      <c r="O20" s="24">
        <f t="shared" si="4"/>
        <v>0</v>
      </c>
      <c r="P20" s="24">
        <f t="shared" si="4"/>
        <v>0</v>
      </c>
      <c r="Q20" s="24">
        <f t="shared" si="4"/>
        <v>0</v>
      </c>
      <c r="R20" s="22">
        <f t="shared" si="0"/>
        <v>241</v>
      </c>
      <c r="S20" s="22">
        <f t="shared" si="1"/>
        <v>142</v>
      </c>
      <c r="T20" s="22">
        <f t="shared" si="2"/>
        <v>383</v>
      </c>
    </row>
    <row r="21" spans="1:20" ht="27.75">
      <c r="A21" s="61" t="s">
        <v>123</v>
      </c>
      <c r="B21" s="18" t="s">
        <v>259</v>
      </c>
      <c r="C21" s="17" t="s">
        <v>55</v>
      </c>
      <c r="D21" s="17">
        <v>34</v>
      </c>
      <c r="E21" s="17">
        <v>7</v>
      </c>
      <c r="F21" s="17">
        <v>1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2">
        <f t="shared" si="0"/>
        <v>35</v>
      </c>
      <c r="S21" s="22">
        <f t="shared" si="1"/>
        <v>7</v>
      </c>
      <c r="T21" s="22">
        <f t="shared" si="2"/>
        <v>42</v>
      </c>
    </row>
    <row r="22" spans="1:20" ht="27.75">
      <c r="A22" s="61"/>
      <c r="B22" s="18" t="s">
        <v>75</v>
      </c>
      <c r="C22" s="17" t="s">
        <v>55</v>
      </c>
      <c r="D22" s="17">
        <v>17</v>
      </c>
      <c r="E22" s="17">
        <v>10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2">
        <f t="shared" si="0"/>
        <v>17</v>
      </c>
      <c r="S22" s="22">
        <f t="shared" si="1"/>
        <v>10</v>
      </c>
      <c r="T22" s="22">
        <f t="shared" si="2"/>
        <v>27</v>
      </c>
    </row>
    <row r="23" spans="1:20" ht="27.75">
      <c r="A23" s="61"/>
      <c r="B23" s="18" t="s">
        <v>81</v>
      </c>
      <c r="C23" s="17" t="s">
        <v>55</v>
      </c>
      <c r="D23" s="17">
        <v>20</v>
      </c>
      <c r="E23" s="17">
        <v>8</v>
      </c>
      <c r="F23" s="17">
        <v>2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22">
        <f t="shared" si="0"/>
        <v>22</v>
      </c>
      <c r="S23" s="22">
        <f t="shared" si="1"/>
        <v>8</v>
      </c>
      <c r="T23" s="22">
        <f t="shared" si="2"/>
        <v>30</v>
      </c>
    </row>
    <row r="24" spans="1:20" ht="27.75">
      <c r="A24" s="61"/>
      <c r="B24" s="18" t="s">
        <v>65</v>
      </c>
      <c r="C24" s="17" t="s">
        <v>55</v>
      </c>
      <c r="D24" s="17">
        <v>37</v>
      </c>
      <c r="E24" s="17">
        <v>2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2">
        <f t="shared" si="0"/>
        <v>37</v>
      </c>
      <c r="S24" s="22">
        <f t="shared" si="1"/>
        <v>2</v>
      </c>
      <c r="T24" s="22">
        <f t="shared" si="2"/>
        <v>39</v>
      </c>
    </row>
    <row r="25" spans="1:20" ht="27.75">
      <c r="A25" s="61"/>
      <c r="B25" s="18" t="s">
        <v>76</v>
      </c>
      <c r="C25" s="17" t="s">
        <v>55</v>
      </c>
      <c r="D25" s="17">
        <v>16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2">
        <f t="shared" si="0"/>
        <v>16</v>
      </c>
      <c r="S25" s="22">
        <f t="shared" si="1"/>
        <v>1</v>
      </c>
      <c r="T25" s="22">
        <f t="shared" si="2"/>
        <v>17</v>
      </c>
    </row>
    <row r="26" spans="1:20" ht="27.75">
      <c r="A26" s="61"/>
      <c r="B26" s="18" t="s">
        <v>124</v>
      </c>
      <c r="C26" s="17" t="s">
        <v>55</v>
      </c>
      <c r="D26" s="17">
        <v>15</v>
      </c>
      <c r="E26" s="17">
        <v>1</v>
      </c>
      <c r="F26" s="17">
        <v>1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22">
        <f t="shared" si="0"/>
        <v>16</v>
      </c>
      <c r="S26" s="22">
        <f t="shared" si="1"/>
        <v>1</v>
      </c>
      <c r="T26" s="22">
        <f t="shared" si="2"/>
        <v>17</v>
      </c>
    </row>
    <row r="27" spans="1:20" ht="27.75">
      <c r="A27" s="61"/>
      <c r="B27" s="18" t="s">
        <v>82</v>
      </c>
      <c r="C27" s="17" t="s">
        <v>55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2">
        <f t="shared" si="0"/>
        <v>0</v>
      </c>
      <c r="S27" s="22">
        <f t="shared" si="1"/>
        <v>0</v>
      </c>
      <c r="T27" s="22">
        <f t="shared" si="2"/>
        <v>0</v>
      </c>
    </row>
    <row r="28" spans="1:20" ht="27.75">
      <c r="A28" s="61"/>
      <c r="B28" s="18" t="s">
        <v>80</v>
      </c>
      <c r="C28" s="17" t="s">
        <v>55</v>
      </c>
      <c r="D28" s="17">
        <v>46</v>
      </c>
      <c r="E28" s="17">
        <v>5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3</v>
      </c>
      <c r="O28" s="17">
        <v>0</v>
      </c>
      <c r="P28" s="17">
        <v>0</v>
      </c>
      <c r="Q28" s="17">
        <v>0</v>
      </c>
      <c r="R28" s="22">
        <f t="shared" si="0"/>
        <v>49</v>
      </c>
      <c r="S28" s="22">
        <f t="shared" si="1"/>
        <v>5</v>
      </c>
      <c r="T28" s="22">
        <f t="shared" si="2"/>
        <v>54</v>
      </c>
    </row>
    <row r="29" spans="1:20" ht="27.75">
      <c r="A29" s="61"/>
      <c r="B29" s="18" t="s">
        <v>126</v>
      </c>
      <c r="C29" s="17" t="s">
        <v>55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2">
        <f t="shared" si="0"/>
        <v>0</v>
      </c>
      <c r="S29" s="22">
        <f t="shared" si="1"/>
        <v>0</v>
      </c>
      <c r="T29" s="22">
        <f t="shared" si="2"/>
        <v>0</v>
      </c>
    </row>
    <row r="30" spans="1:20" ht="27.75">
      <c r="A30" s="61"/>
      <c r="B30" s="23" t="s">
        <v>125</v>
      </c>
      <c r="C30" s="24" t="s">
        <v>55</v>
      </c>
      <c r="D30" s="24">
        <f>SUM(D21:D29)</f>
        <v>185</v>
      </c>
      <c r="E30" s="24">
        <f aca="true" t="shared" si="5" ref="E30:Q30">SUM(E21:E29)</f>
        <v>34</v>
      </c>
      <c r="F30" s="24">
        <f t="shared" si="5"/>
        <v>4</v>
      </c>
      <c r="G30" s="24">
        <f t="shared" si="5"/>
        <v>0</v>
      </c>
      <c r="H30" s="24">
        <f t="shared" si="5"/>
        <v>0</v>
      </c>
      <c r="I30" s="24">
        <f t="shared" si="5"/>
        <v>0</v>
      </c>
      <c r="J30" s="24">
        <f t="shared" si="5"/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3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2">
        <f t="shared" si="0"/>
        <v>192</v>
      </c>
      <c r="S30" s="22">
        <f t="shared" si="1"/>
        <v>34</v>
      </c>
      <c r="T30" s="22">
        <f t="shared" si="2"/>
        <v>226</v>
      </c>
    </row>
    <row r="31" spans="1:20" ht="27.75">
      <c r="A31" s="59" t="s">
        <v>225</v>
      </c>
      <c r="B31" s="59"/>
      <c r="C31" s="17" t="s">
        <v>55</v>
      </c>
      <c r="D31" s="17">
        <v>97</v>
      </c>
      <c r="E31" s="17">
        <v>76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1</v>
      </c>
      <c r="L31" s="17">
        <v>0</v>
      </c>
      <c r="M31" s="17">
        <v>1</v>
      </c>
      <c r="N31" s="17">
        <v>2</v>
      </c>
      <c r="O31" s="17">
        <v>0</v>
      </c>
      <c r="P31" s="17">
        <v>1</v>
      </c>
      <c r="Q31" s="17">
        <v>0</v>
      </c>
      <c r="R31" s="22">
        <f t="shared" si="0"/>
        <v>101</v>
      </c>
      <c r="S31" s="22">
        <f t="shared" si="1"/>
        <v>78</v>
      </c>
      <c r="T31" s="22">
        <f t="shared" si="2"/>
        <v>179</v>
      </c>
    </row>
    <row r="32" spans="1:20" ht="27.75">
      <c r="A32" s="59" t="s">
        <v>128</v>
      </c>
      <c r="B32" s="59"/>
      <c r="C32" s="17" t="s">
        <v>55</v>
      </c>
      <c r="D32" s="17">
        <v>36</v>
      </c>
      <c r="E32" s="17">
        <v>49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2">
        <f t="shared" si="0"/>
        <v>36</v>
      </c>
      <c r="S32" s="22">
        <f t="shared" si="1"/>
        <v>49</v>
      </c>
      <c r="T32" s="22">
        <f>S32+R32</f>
        <v>85</v>
      </c>
    </row>
    <row r="33" spans="1:20" ht="27.75">
      <c r="A33" s="59" t="s">
        <v>95</v>
      </c>
      <c r="B33" s="59"/>
      <c r="C33" s="17" t="s">
        <v>14</v>
      </c>
      <c r="D33" s="17">
        <v>41</v>
      </c>
      <c r="E33" s="17">
        <v>40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2">
        <f t="shared" si="0"/>
        <v>41</v>
      </c>
      <c r="S33" s="22">
        <f t="shared" si="1"/>
        <v>40</v>
      </c>
      <c r="T33" s="22">
        <f t="shared" si="2"/>
        <v>81</v>
      </c>
    </row>
    <row r="34" spans="1:20" ht="27.75">
      <c r="A34" s="62" t="s">
        <v>256</v>
      </c>
      <c r="B34" s="15" t="s">
        <v>258</v>
      </c>
      <c r="C34" s="17" t="s">
        <v>55</v>
      </c>
      <c r="D34" s="17">
        <v>9</v>
      </c>
      <c r="E34" s="17">
        <v>22</v>
      </c>
      <c r="F34" s="17">
        <v>0</v>
      </c>
      <c r="G34" s="17">
        <v>0</v>
      </c>
      <c r="H34" s="17">
        <v>1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2">
        <f t="shared" si="0"/>
        <v>10</v>
      </c>
      <c r="S34" s="22">
        <f t="shared" si="1"/>
        <v>22</v>
      </c>
      <c r="T34" s="22">
        <f t="shared" si="2"/>
        <v>32</v>
      </c>
    </row>
    <row r="35" spans="1:20" ht="27.75">
      <c r="A35" s="63"/>
      <c r="B35" s="16" t="s">
        <v>130</v>
      </c>
      <c r="C35" s="17" t="s">
        <v>55</v>
      </c>
      <c r="D35" s="17">
        <v>32</v>
      </c>
      <c r="E35" s="17">
        <v>16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2">
        <f t="shared" si="0"/>
        <v>32</v>
      </c>
      <c r="S35" s="22">
        <f t="shared" si="1"/>
        <v>16</v>
      </c>
      <c r="T35" s="22">
        <f t="shared" si="2"/>
        <v>48</v>
      </c>
    </row>
    <row r="36" spans="1:20" ht="27.75">
      <c r="A36" s="64"/>
      <c r="B36" s="15" t="s">
        <v>131</v>
      </c>
      <c r="C36" s="17" t="s">
        <v>55</v>
      </c>
      <c r="D36" s="17">
        <v>21</v>
      </c>
      <c r="E36" s="17">
        <v>72</v>
      </c>
      <c r="F36" s="17">
        <v>0</v>
      </c>
      <c r="G36" s="17">
        <v>0</v>
      </c>
      <c r="H36" s="17">
        <v>1</v>
      </c>
      <c r="I36" s="17">
        <v>2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2">
        <f t="shared" si="0"/>
        <v>22</v>
      </c>
      <c r="S36" s="22">
        <f t="shared" si="1"/>
        <v>74</v>
      </c>
      <c r="T36" s="22">
        <f t="shared" si="2"/>
        <v>96</v>
      </c>
    </row>
    <row r="37" spans="1:20" ht="27.75">
      <c r="A37" s="59" t="s">
        <v>224</v>
      </c>
      <c r="B37" s="59"/>
      <c r="C37" s="24" t="s">
        <v>55</v>
      </c>
      <c r="D37" s="24">
        <f>SUM(D34:D36)</f>
        <v>62</v>
      </c>
      <c r="E37" s="24">
        <f aca="true" t="shared" si="6" ref="E37:Q37">SUM(E34:E36)</f>
        <v>110</v>
      </c>
      <c r="F37" s="24">
        <f t="shared" si="6"/>
        <v>0</v>
      </c>
      <c r="G37" s="24">
        <f t="shared" si="6"/>
        <v>0</v>
      </c>
      <c r="H37" s="24">
        <f t="shared" si="6"/>
        <v>2</v>
      </c>
      <c r="I37" s="24">
        <f t="shared" si="6"/>
        <v>2</v>
      </c>
      <c r="J37" s="24">
        <f t="shared" si="6"/>
        <v>0</v>
      </c>
      <c r="K37" s="24">
        <f t="shared" si="6"/>
        <v>0</v>
      </c>
      <c r="L37" s="24">
        <f t="shared" si="6"/>
        <v>0</v>
      </c>
      <c r="M37" s="24">
        <f t="shared" si="6"/>
        <v>0</v>
      </c>
      <c r="N37" s="24">
        <f t="shared" si="6"/>
        <v>0</v>
      </c>
      <c r="O37" s="24">
        <f t="shared" si="6"/>
        <v>0</v>
      </c>
      <c r="P37" s="24">
        <f t="shared" si="6"/>
        <v>0</v>
      </c>
      <c r="Q37" s="24">
        <f t="shared" si="6"/>
        <v>0</v>
      </c>
      <c r="R37" s="22">
        <f t="shared" si="0"/>
        <v>64</v>
      </c>
      <c r="S37" s="22">
        <f t="shared" si="1"/>
        <v>112</v>
      </c>
      <c r="T37" s="22">
        <f t="shared" si="2"/>
        <v>176</v>
      </c>
    </row>
    <row r="38" spans="1:20" ht="27.75">
      <c r="A38" s="62" t="s">
        <v>255</v>
      </c>
      <c r="B38" s="15" t="s">
        <v>262</v>
      </c>
      <c r="C38" s="17" t="s">
        <v>55</v>
      </c>
      <c r="D38" s="17">
        <v>79</v>
      </c>
      <c r="E38" s="17">
        <v>19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17">
        <v>1</v>
      </c>
      <c r="O38" s="17">
        <v>0</v>
      </c>
      <c r="P38" s="17">
        <v>0</v>
      </c>
      <c r="Q38" s="17">
        <v>0</v>
      </c>
      <c r="R38" s="22">
        <f t="shared" si="0"/>
        <v>81</v>
      </c>
      <c r="S38" s="22">
        <f t="shared" si="1"/>
        <v>20</v>
      </c>
      <c r="T38" s="22">
        <f t="shared" si="2"/>
        <v>101</v>
      </c>
    </row>
    <row r="39" spans="1:20" ht="27.75">
      <c r="A39" s="63"/>
      <c r="B39" s="15" t="s">
        <v>133</v>
      </c>
      <c r="C39" s="17" t="s">
        <v>55</v>
      </c>
      <c r="D39" s="17">
        <v>2</v>
      </c>
      <c r="E39" s="17">
        <v>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2">
        <f t="shared" si="0"/>
        <v>2</v>
      </c>
      <c r="S39" s="22">
        <f t="shared" si="1"/>
        <v>1</v>
      </c>
      <c r="T39" s="22">
        <f t="shared" si="2"/>
        <v>3</v>
      </c>
    </row>
    <row r="40" spans="1:20" ht="27.75">
      <c r="A40" s="63"/>
      <c r="B40" s="15" t="s">
        <v>134</v>
      </c>
      <c r="C40" s="17" t="s">
        <v>55</v>
      </c>
      <c r="D40" s="17">
        <v>17</v>
      </c>
      <c r="E40" s="17">
        <v>9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2">
        <f t="shared" si="0"/>
        <v>17</v>
      </c>
      <c r="S40" s="22">
        <f t="shared" si="1"/>
        <v>9</v>
      </c>
      <c r="T40" s="22">
        <f t="shared" si="2"/>
        <v>26</v>
      </c>
    </row>
    <row r="41" spans="1:20" ht="27.75">
      <c r="A41" s="63"/>
      <c r="B41" s="15" t="s">
        <v>135</v>
      </c>
      <c r="C41" s="17" t="s">
        <v>55</v>
      </c>
      <c r="D41" s="17">
        <v>115</v>
      </c>
      <c r="E41" s="17">
        <v>91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2</v>
      </c>
      <c r="L41" s="17">
        <v>0</v>
      </c>
      <c r="M41" s="17">
        <v>0</v>
      </c>
      <c r="N41" s="17">
        <v>0</v>
      </c>
      <c r="O41" s="17">
        <v>1</v>
      </c>
      <c r="P41" s="17">
        <v>0</v>
      </c>
      <c r="Q41" s="17">
        <v>0</v>
      </c>
      <c r="R41" s="22">
        <f t="shared" si="0"/>
        <v>115</v>
      </c>
      <c r="S41" s="22">
        <f t="shared" si="1"/>
        <v>94</v>
      </c>
      <c r="T41" s="22">
        <f t="shared" si="2"/>
        <v>209</v>
      </c>
    </row>
    <row r="42" spans="1:20" ht="27.75">
      <c r="A42" s="63"/>
      <c r="B42" s="15" t="s">
        <v>136</v>
      </c>
      <c r="C42" s="17" t="s">
        <v>55</v>
      </c>
      <c r="D42" s="17">
        <v>6</v>
      </c>
      <c r="E42" s="17">
        <v>5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2">
        <f t="shared" si="0"/>
        <v>6</v>
      </c>
      <c r="S42" s="22">
        <f t="shared" si="1"/>
        <v>5</v>
      </c>
      <c r="T42" s="22">
        <f t="shared" si="2"/>
        <v>11</v>
      </c>
    </row>
    <row r="43" spans="1:20" ht="27.75">
      <c r="A43" s="64"/>
      <c r="B43" s="15" t="s">
        <v>137</v>
      </c>
      <c r="C43" s="17" t="s">
        <v>55</v>
      </c>
      <c r="D43" s="17">
        <v>99</v>
      </c>
      <c r="E43" s="17">
        <v>27</v>
      </c>
      <c r="F43" s="17">
        <v>1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</v>
      </c>
      <c r="O43" s="17">
        <v>0</v>
      </c>
      <c r="P43" s="17">
        <v>0</v>
      </c>
      <c r="Q43" s="17">
        <v>0</v>
      </c>
      <c r="R43" s="22">
        <f t="shared" si="0"/>
        <v>101</v>
      </c>
      <c r="S43" s="22">
        <f t="shared" si="1"/>
        <v>27</v>
      </c>
      <c r="T43" s="22">
        <f t="shared" si="2"/>
        <v>128</v>
      </c>
    </row>
    <row r="44" spans="1:20" ht="27.75">
      <c r="A44" s="59" t="s">
        <v>138</v>
      </c>
      <c r="B44" s="59"/>
      <c r="C44" s="24" t="s">
        <v>55</v>
      </c>
      <c r="D44" s="24">
        <f>SUM(D38:D43)</f>
        <v>318</v>
      </c>
      <c r="E44" s="24">
        <f aca="true" t="shared" si="7" ref="E44:Q44">SUM(E38:E43)</f>
        <v>152</v>
      </c>
      <c r="F44" s="24">
        <f t="shared" si="7"/>
        <v>2</v>
      </c>
      <c r="G44" s="24">
        <f t="shared" si="7"/>
        <v>0</v>
      </c>
      <c r="H44" s="24">
        <f t="shared" si="7"/>
        <v>0</v>
      </c>
      <c r="I44" s="24">
        <f t="shared" si="7"/>
        <v>0</v>
      </c>
      <c r="J44" s="24">
        <f t="shared" si="7"/>
        <v>0</v>
      </c>
      <c r="K44" s="24">
        <f t="shared" si="7"/>
        <v>3</v>
      </c>
      <c r="L44" s="24">
        <f t="shared" si="7"/>
        <v>0</v>
      </c>
      <c r="M44" s="24">
        <f t="shared" si="7"/>
        <v>0</v>
      </c>
      <c r="N44" s="24">
        <f t="shared" si="7"/>
        <v>2</v>
      </c>
      <c r="O44" s="24">
        <f t="shared" si="7"/>
        <v>1</v>
      </c>
      <c r="P44" s="24">
        <f t="shared" si="7"/>
        <v>0</v>
      </c>
      <c r="Q44" s="24">
        <f t="shared" si="7"/>
        <v>0</v>
      </c>
      <c r="R44" s="22">
        <f t="shared" si="0"/>
        <v>322</v>
      </c>
      <c r="S44" s="22">
        <f t="shared" si="1"/>
        <v>156</v>
      </c>
      <c r="T44" s="22">
        <f t="shared" si="2"/>
        <v>478</v>
      </c>
    </row>
    <row r="45" spans="1:20" ht="27.75">
      <c r="A45" s="61" t="s">
        <v>29</v>
      </c>
      <c r="B45" s="18" t="s">
        <v>30</v>
      </c>
      <c r="C45" s="17" t="s">
        <v>55</v>
      </c>
      <c r="D45" s="17">
        <v>103</v>
      </c>
      <c r="E45" s="17">
        <v>236</v>
      </c>
      <c r="F45" s="17">
        <v>2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2">
        <f t="shared" si="0"/>
        <v>105</v>
      </c>
      <c r="S45" s="22">
        <f t="shared" si="1"/>
        <v>236</v>
      </c>
      <c r="T45" s="22">
        <f t="shared" si="2"/>
        <v>341</v>
      </c>
    </row>
    <row r="46" spans="1:20" ht="27.75">
      <c r="A46" s="61"/>
      <c r="B46" s="18" t="s">
        <v>31</v>
      </c>
      <c r="C46" s="17" t="s">
        <v>55</v>
      </c>
      <c r="D46" s="17">
        <v>157</v>
      </c>
      <c r="E46" s="17">
        <v>258</v>
      </c>
      <c r="F46" s="17">
        <v>0</v>
      </c>
      <c r="G46" s="17">
        <v>4</v>
      </c>
      <c r="H46" s="17">
        <v>2</v>
      </c>
      <c r="I46" s="17">
        <v>2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1</v>
      </c>
      <c r="Q46" s="17">
        <v>0</v>
      </c>
      <c r="R46" s="22">
        <f t="shared" si="0"/>
        <v>160</v>
      </c>
      <c r="S46" s="22">
        <f t="shared" si="1"/>
        <v>264</v>
      </c>
      <c r="T46" s="22">
        <f t="shared" si="2"/>
        <v>424</v>
      </c>
    </row>
    <row r="47" spans="1:20" ht="27.75">
      <c r="A47" s="61"/>
      <c r="B47" s="18" t="s">
        <v>32</v>
      </c>
      <c r="C47" s="17" t="s">
        <v>55</v>
      </c>
      <c r="D47" s="17">
        <v>20</v>
      </c>
      <c r="E47" s="17">
        <v>60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2">
        <f t="shared" si="0"/>
        <v>20</v>
      </c>
      <c r="S47" s="22">
        <f t="shared" si="1"/>
        <v>60</v>
      </c>
      <c r="T47" s="22">
        <f t="shared" si="2"/>
        <v>80</v>
      </c>
    </row>
    <row r="48" spans="1:20" ht="27.75">
      <c r="A48" s="61"/>
      <c r="B48" s="18" t="s">
        <v>33</v>
      </c>
      <c r="C48" s="17" t="s">
        <v>55</v>
      </c>
      <c r="D48" s="17">
        <v>0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22">
        <f t="shared" si="0"/>
        <v>0</v>
      </c>
      <c r="S48" s="22">
        <f t="shared" si="1"/>
        <v>1</v>
      </c>
      <c r="T48" s="22">
        <f t="shared" si="2"/>
        <v>1</v>
      </c>
    </row>
    <row r="49" spans="1:20" ht="27.75">
      <c r="A49" s="61"/>
      <c r="B49" s="18" t="s">
        <v>78</v>
      </c>
      <c r="C49" s="17" t="s">
        <v>55</v>
      </c>
      <c r="D49" s="17">
        <v>2</v>
      </c>
      <c r="E49" s="17">
        <v>6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22">
        <f t="shared" si="0"/>
        <v>2</v>
      </c>
      <c r="S49" s="22">
        <f t="shared" si="1"/>
        <v>6</v>
      </c>
      <c r="T49" s="22">
        <f t="shared" si="2"/>
        <v>8</v>
      </c>
    </row>
    <row r="50" spans="1:20" ht="27.75">
      <c r="A50" s="61"/>
      <c r="B50" s="18" t="s">
        <v>34</v>
      </c>
      <c r="C50" s="17" t="s">
        <v>55</v>
      </c>
      <c r="D50" s="17">
        <v>31</v>
      </c>
      <c r="E50" s="17">
        <v>51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22">
        <f t="shared" si="0"/>
        <v>31</v>
      </c>
      <c r="S50" s="22">
        <f t="shared" si="1"/>
        <v>51</v>
      </c>
      <c r="T50" s="22">
        <f t="shared" si="2"/>
        <v>82</v>
      </c>
    </row>
    <row r="51" spans="1:20" ht="27.75">
      <c r="A51" s="61"/>
      <c r="B51" s="18" t="s">
        <v>35</v>
      </c>
      <c r="C51" s="17" t="s">
        <v>55</v>
      </c>
      <c r="D51" s="17">
        <v>28</v>
      </c>
      <c r="E51" s="17">
        <v>52</v>
      </c>
      <c r="F51" s="17">
        <v>0</v>
      </c>
      <c r="G51" s="17">
        <v>2</v>
      </c>
      <c r="H51" s="17">
        <v>1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22">
        <f t="shared" si="0"/>
        <v>29</v>
      </c>
      <c r="S51" s="22">
        <f t="shared" si="1"/>
        <v>54</v>
      </c>
      <c r="T51" s="22">
        <f t="shared" si="2"/>
        <v>83</v>
      </c>
    </row>
    <row r="52" spans="1:20" ht="27.75">
      <c r="A52" s="61"/>
      <c r="B52" s="18" t="s">
        <v>36</v>
      </c>
      <c r="C52" s="17" t="s">
        <v>55</v>
      </c>
      <c r="D52" s="17">
        <v>9</v>
      </c>
      <c r="E52" s="17">
        <v>38</v>
      </c>
      <c r="F52" s="17">
        <v>0</v>
      </c>
      <c r="G52" s="17">
        <v>0</v>
      </c>
      <c r="H52" s="17">
        <v>2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22">
        <f t="shared" si="0"/>
        <v>11</v>
      </c>
      <c r="S52" s="22">
        <f t="shared" si="1"/>
        <v>38</v>
      </c>
      <c r="T52" s="22">
        <f t="shared" si="2"/>
        <v>49</v>
      </c>
    </row>
    <row r="53" spans="1:20" ht="27.75">
      <c r="A53" s="61"/>
      <c r="B53" s="18" t="s">
        <v>37</v>
      </c>
      <c r="C53" s="17" t="s">
        <v>55</v>
      </c>
      <c r="D53" s="17">
        <v>2</v>
      </c>
      <c r="E53" s="17">
        <v>18</v>
      </c>
      <c r="F53" s="17">
        <v>0</v>
      </c>
      <c r="G53" s="17">
        <v>0</v>
      </c>
      <c r="H53" s="17">
        <v>0</v>
      </c>
      <c r="I53" s="17">
        <v>2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22">
        <f t="shared" si="0"/>
        <v>2</v>
      </c>
      <c r="S53" s="22">
        <f t="shared" si="1"/>
        <v>20</v>
      </c>
      <c r="T53" s="22">
        <f t="shared" si="2"/>
        <v>22</v>
      </c>
    </row>
    <row r="54" spans="1:20" ht="27.75">
      <c r="A54" s="61"/>
      <c r="B54" s="18" t="s">
        <v>38</v>
      </c>
      <c r="C54" s="17" t="s">
        <v>55</v>
      </c>
      <c r="D54" s="17">
        <v>18</v>
      </c>
      <c r="E54" s="17">
        <v>18</v>
      </c>
      <c r="F54" s="17">
        <v>0</v>
      </c>
      <c r="G54" s="17">
        <v>0</v>
      </c>
      <c r="H54" s="17">
        <v>0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22">
        <f t="shared" si="0"/>
        <v>18</v>
      </c>
      <c r="S54" s="22">
        <f t="shared" si="1"/>
        <v>19</v>
      </c>
      <c r="T54" s="22">
        <f t="shared" si="2"/>
        <v>37</v>
      </c>
    </row>
    <row r="55" spans="1:20" ht="27.75">
      <c r="A55" s="61"/>
      <c r="B55" s="23" t="s">
        <v>39</v>
      </c>
      <c r="C55" s="24" t="s">
        <v>55</v>
      </c>
      <c r="D55" s="24">
        <f>SUM(D45:D54)</f>
        <v>370</v>
      </c>
      <c r="E55" s="24">
        <f aca="true" t="shared" si="8" ref="E55:Q55">SUM(E45:E54)</f>
        <v>738</v>
      </c>
      <c r="F55" s="24">
        <f t="shared" si="8"/>
        <v>2</v>
      </c>
      <c r="G55" s="24">
        <f t="shared" si="8"/>
        <v>6</v>
      </c>
      <c r="H55" s="24">
        <f t="shared" si="8"/>
        <v>5</v>
      </c>
      <c r="I55" s="24">
        <f t="shared" si="8"/>
        <v>5</v>
      </c>
      <c r="J55" s="24">
        <f t="shared" si="8"/>
        <v>0</v>
      </c>
      <c r="K55" s="24">
        <f t="shared" si="8"/>
        <v>0</v>
      </c>
      <c r="L55" s="24">
        <f t="shared" si="8"/>
        <v>0</v>
      </c>
      <c r="M55" s="24">
        <f t="shared" si="8"/>
        <v>0</v>
      </c>
      <c r="N55" s="24">
        <f t="shared" si="8"/>
        <v>0</v>
      </c>
      <c r="O55" s="24">
        <f t="shared" si="8"/>
        <v>0</v>
      </c>
      <c r="P55" s="24">
        <f t="shared" si="8"/>
        <v>1</v>
      </c>
      <c r="Q55" s="24">
        <f t="shared" si="8"/>
        <v>0</v>
      </c>
      <c r="R55" s="22">
        <f t="shared" si="0"/>
        <v>378</v>
      </c>
      <c r="S55" s="22">
        <f t="shared" si="1"/>
        <v>749</v>
      </c>
      <c r="T55" s="22">
        <f t="shared" si="2"/>
        <v>1127</v>
      </c>
    </row>
    <row r="56" spans="1:20" ht="27.75">
      <c r="A56" s="61" t="s">
        <v>40</v>
      </c>
      <c r="B56" s="18" t="s">
        <v>94</v>
      </c>
      <c r="C56" s="18" t="s">
        <v>14</v>
      </c>
      <c r="D56" s="17">
        <v>76</v>
      </c>
      <c r="E56" s="17">
        <v>117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22">
        <f t="shared" si="0"/>
        <v>76</v>
      </c>
      <c r="S56" s="22">
        <f t="shared" si="1"/>
        <v>117</v>
      </c>
      <c r="T56" s="22">
        <f t="shared" si="2"/>
        <v>193</v>
      </c>
    </row>
    <row r="57" spans="1:20" ht="27.75">
      <c r="A57" s="61"/>
      <c r="B57" s="18" t="s">
        <v>93</v>
      </c>
      <c r="C57" s="17" t="s">
        <v>14</v>
      </c>
      <c r="D57" s="17">
        <v>46</v>
      </c>
      <c r="E57" s="17">
        <v>103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22">
        <f t="shared" si="0"/>
        <v>46</v>
      </c>
      <c r="S57" s="22">
        <f t="shared" si="1"/>
        <v>103</v>
      </c>
      <c r="T57" s="22">
        <f t="shared" si="2"/>
        <v>149</v>
      </c>
    </row>
    <row r="58" spans="1:20" ht="27.75">
      <c r="A58" s="61"/>
      <c r="B58" s="18" t="s">
        <v>83</v>
      </c>
      <c r="C58" s="17" t="s">
        <v>58</v>
      </c>
      <c r="D58" s="17">
        <v>7</v>
      </c>
      <c r="E58" s="17">
        <v>19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22">
        <f t="shared" si="0"/>
        <v>7</v>
      </c>
      <c r="S58" s="22">
        <f t="shared" si="1"/>
        <v>19</v>
      </c>
      <c r="T58" s="22">
        <f t="shared" si="2"/>
        <v>26</v>
      </c>
    </row>
    <row r="59" spans="1:20" ht="27.75">
      <c r="A59" s="61"/>
      <c r="B59" s="23" t="s">
        <v>41</v>
      </c>
      <c r="C59" s="23" t="s">
        <v>14</v>
      </c>
      <c r="D59" s="24">
        <f>SUM(D56:D58)</f>
        <v>129</v>
      </c>
      <c r="E59" s="24">
        <f aca="true" t="shared" si="9" ref="E59:Q59">SUM(E56:E58)</f>
        <v>239</v>
      </c>
      <c r="F59" s="24">
        <f t="shared" si="9"/>
        <v>0</v>
      </c>
      <c r="G59" s="24">
        <f t="shared" si="9"/>
        <v>0</v>
      </c>
      <c r="H59" s="24">
        <f t="shared" si="9"/>
        <v>0</v>
      </c>
      <c r="I59" s="24">
        <f t="shared" si="9"/>
        <v>0</v>
      </c>
      <c r="J59" s="24">
        <f t="shared" si="9"/>
        <v>0</v>
      </c>
      <c r="K59" s="24">
        <f t="shared" si="9"/>
        <v>0</v>
      </c>
      <c r="L59" s="24">
        <f t="shared" si="9"/>
        <v>0</v>
      </c>
      <c r="M59" s="24">
        <f t="shared" si="9"/>
        <v>0</v>
      </c>
      <c r="N59" s="24">
        <f t="shared" si="9"/>
        <v>0</v>
      </c>
      <c r="O59" s="24">
        <f t="shared" si="9"/>
        <v>0</v>
      </c>
      <c r="P59" s="24">
        <f t="shared" si="9"/>
        <v>0</v>
      </c>
      <c r="Q59" s="24">
        <f t="shared" si="9"/>
        <v>0</v>
      </c>
      <c r="R59" s="22">
        <f t="shared" si="0"/>
        <v>129</v>
      </c>
      <c r="S59" s="22">
        <f t="shared" si="1"/>
        <v>239</v>
      </c>
      <c r="T59" s="22">
        <f t="shared" si="2"/>
        <v>368</v>
      </c>
    </row>
    <row r="60" spans="1:20" ht="27.75" customHeight="1">
      <c r="A60" s="61" t="s">
        <v>42</v>
      </c>
      <c r="B60" s="18" t="s">
        <v>43</v>
      </c>
      <c r="C60" s="17" t="s">
        <v>55</v>
      </c>
      <c r="D60" s="4">
        <v>38</v>
      </c>
      <c r="E60" s="4">
        <v>35</v>
      </c>
      <c r="F60" s="4">
        <v>0</v>
      </c>
      <c r="G60" s="4">
        <v>3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4">
        <v>0</v>
      </c>
      <c r="P60" s="4">
        <v>0</v>
      </c>
      <c r="Q60" s="4">
        <v>0</v>
      </c>
      <c r="R60" s="22">
        <f t="shared" si="0"/>
        <v>39</v>
      </c>
      <c r="S60" s="22">
        <f t="shared" si="1"/>
        <v>38</v>
      </c>
      <c r="T60" s="22">
        <f t="shared" si="2"/>
        <v>77</v>
      </c>
    </row>
    <row r="61" spans="1:20" ht="27.75">
      <c r="A61" s="61"/>
      <c r="B61" s="18" t="s">
        <v>28</v>
      </c>
      <c r="C61" s="17" t="s">
        <v>55</v>
      </c>
      <c r="D61" s="4">
        <v>124</v>
      </c>
      <c r="E61" s="4">
        <v>113</v>
      </c>
      <c r="F61" s="4">
        <v>2</v>
      </c>
      <c r="G61" s="4">
        <v>3</v>
      </c>
      <c r="H61" s="4">
        <v>0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22">
        <f t="shared" si="0"/>
        <v>127</v>
      </c>
      <c r="S61" s="22">
        <f t="shared" si="1"/>
        <v>116</v>
      </c>
      <c r="T61" s="22">
        <f t="shared" si="2"/>
        <v>243</v>
      </c>
    </row>
    <row r="62" spans="1:20" ht="27.75">
      <c r="A62" s="61"/>
      <c r="B62" s="18" t="s">
        <v>44</v>
      </c>
      <c r="C62" s="17" t="s">
        <v>55</v>
      </c>
      <c r="D62" s="4">
        <v>56</v>
      </c>
      <c r="E62" s="4">
        <v>65</v>
      </c>
      <c r="F62" s="4">
        <v>2</v>
      </c>
      <c r="G62" s="4">
        <v>7</v>
      </c>
      <c r="H62" s="4">
        <v>2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22">
        <f t="shared" si="0"/>
        <v>60</v>
      </c>
      <c r="S62" s="22">
        <f t="shared" si="1"/>
        <v>72</v>
      </c>
      <c r="T62" s="22">
        <f t="shared" si="2"/>
        <v>132</v>
      </c>
    </row>
    <row r="63" spans="1:20" ht="27.75">
      <c r="A63" s="61"/>
      <c r="B63" s="18" t="s">
        <v>45</v>
      </c>
      <c r="C63" s="17" t="s">
        <v>55</v>
      </c>
      <c r="D63" s="4">
        <v>16</v>
      </c>
      <c r="E63" s="4">
        <v>30</v>
      </c>
      <c r="F63" s="4">
        <v>1</v>
      </c>
      <c r="G63" s="4">
        <v>1</v>
      </c>
      <c r="H63" s="4">
        <v>1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  <c r="N63" s="4">
        <v>1</v>
      </c>
      <c r="O63" s="4">
        <v>0</v>
      </c>
      <c r="P63" s="4">
        <v>0</v>
      </c>
      <c r="Q63" s="4">
        <v>0</v>
      </c>
      <c r="R63" s="22">
        <f t="shared" si="0"/>
        <v>19</v>
      </c>
      <c r="S63" s="22">
        <f t="shared" si="1"/>
        <v>32</v>
      </c>
      <c r="T63" s="22">
        <f t="shared" si="2"/>
        <v>51</v>
      </c>
    </row>
    <row r="64" spans="1:20" ht="27.75">
      <c r="A64" s="61"/>
      <c r="B64" s="18" t="s">
        <v>46</v>
      </c>
      <c r="C64" s="17" t="s">
        <v>55</v>
      </c>
      <c r="D64" s="4">
        <v>8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22">
        <f t="shared" si="0"/>
        <v>8</v>
      </c>
      <c r="S64" s="22">
        <f t="shared" si="1"/>
        <v>2</v>
      </c>
      <c r="T64" s="22">
        <f t="shared" si="2"/>
        <v>10</v>
      </c>
    </row>
    <row r="65" spans="1:20" ht="27.75">
      <c r="A65" s="61"/>
      <c r="B65" s="18" t="s">
        <v>47</v>
      </c>
      <c r="C65" s="17" t="s">
        <v>55</v>
      </c>
      <c r="D65" s="4">
        <v>18</v>
      </c>
      <c r="E65" s="4">
        <v>45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22">
        <f t="shared" si="0"/>
        <v>18</v>
      </c>
      <c r="S65" s="22">
        <f t="shared" si="1"/>
        <v>45</v>
      </c>
      <c r="T65" s="22">
        <f t="shared" si="2"/>
        <v>63</v>
      </c>
    </row>
    <row r="66" spans="1:20" ht="27.75">
      <c r="A66" s="61"/>
      <c r="B66" s="18" t="s">
        <v>139</v>
      </c>
      <c r="C66" s="17" t="s">
        <v>55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22">
        <f t="shared" si="0"/>
        <v>0</v>
      </c>
      <c r="S66" s="22">
        <f t="shared" si="1"/>
        <v>0</v>
      </c>
      <c r="T66" s="22">
        <f t="shared" si="2"/>
        <v>0</v>
      </c>
    </row>
    <row r="67" spans="1:20" ht="27.75">
      <c r="A67" s="61"/>
      <c r="B67" s="23" t="s">
        <v>140</v>
      </c>
      <c r="C67" s="24" t="s">
        <v>55</v>
      </c>
      <c r="D67" s="24">
        <f>SUM(D60:D66)</f>
        <v>260</v>
      </c>
      <c r="E67" s="24">
        <f aca="true" t="shared" si="10" ref="E67:Q67">SUM(E60:E66)</f>
        <v>290</v>
      </c>
      <c r="F67" s="24">
        <f t="shared" si="10"/>
        <v>5</v>
      </c>
      <c r="G67" s="24">
        <f t="shared" si="10"/>
        <v>14</v>
      </c>
      <c r="H67" s="24">
        <f t="shared" si="10"/>
        <v>3</v>
      </c>
      <c r="I67" s="24">
        <f t="shared" si="10"/>
        <v>1</v>
      </c>
      <c r="J67" s="24">
        <f t="shared" si="10"/>
        <v>1</v>
      </c>
      <c r="K67" s="24">
        <f t="shared" si="10"/>
        <v>0</v>
      </c>
      <c r="L67" s="24">
        <f t="shared" si="10"/>
        <v>0</v>
      </c>
      <c r="M67" s="24">
        <f t="shared" si="10"/>
        <v>0</v>
      </c>
      <c r="N67" s="24">
        <f t="shared" si="10"/>
        <v>2</v>
      </c>
      <c r="O67" s="24">
        <f t="shared" si="10"/>
        <v>0</v>
      </c>
      <c r="P67" s="24">
        <f t="shared" si="10"/>
        <v>0</v>
      </c>
      <c r="Q67" s="24">
        <f t="shared" si="10"/>
        <v>0</v>
      </c>
      <c r="R67" s="22">
        <f t="shared" si="0"/>
        <v>271</v>
      </c>
      <c r="S67" s="22">
        <f t="shared" si="1"/>
        <v>305</v>
      </c>
      <c r="T67" s="22">
        <f t="shared" si="2"/>
        <v>576</v>
      </c>
    </row>
    <row r="68" spans="1:20" ht="27.75">
      <c r="A68" s="61" t="s">
        <v>92</v>
      </c>
      <c r="B68" s="18" t="s">
        <v>44</v>
      </c>
      <c r="C68" s="17" t="s">
        <v>14</v>
      </c>
      <c r="D68" s="17">
        <v>19</v>
      </c>
      <c r="E68" s="17">
        <v>38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22">
        <f t="shared" si="0"/>
        <v>19</v>
      </c>
      <c r="S68" s="22">
        <f t="shared" si="1"/>
        <v>38</v>
      </c>
      <c r="T68" s="22">
        <f t="shared" si="2"/>
        <v>57</v>
      </c>
    </row>
    <row r="69" spans="1:20" ht="27.75">
      <c r="A69" s="61"/>
      <c r="B69" s="18" t="s">
        <v>43</v>
      </c>
      <c r="C69" s="17" t="s">
        <v>14</v>
      </c>
      <c r="D69" s="17">
        <v>3</v>
      </c>
      <c r="E69" s="17">
        <v>6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22">
        <f aca="true" t="shared" si="11" ref="R69:R93">+P69+N69+L69+J69+H69+F69+D69</f>
        <v>3</v>
      </c>
      <c r="S69" s="22">
        <f aca="true" t="shared" si="12" ref="S69:S93">+Q69+O69+M69+K69+I69+G69+E69</f>
        <v>6</v>
      </c>
      <c r="T69" s="22">
        <f aca="true" t="shared" si="13" ref="T69:T93">S69+R69</f>
        <v>9</v>
      </c>
    </row>
    <row r="70" spans="1:20" ht="27.75">
      <c r="A70" s="61"/>
      <c r="B70" s="23" t="s">
        <v>27</v>
      </c>
      <c r="C70" s="24" t="s">
        <v>14</v>
      </c>
      <c r="D70" s="24">
        <f>SUM(D68:D69)</f>
        <v>22</v>
      </c>
      <c r="E70" s="24">
        <f aca="true" t="shared" si="14" ref="E70:Q70">SUM(E68:E69)</f>
        <v>44</v>
      </c>
      <c r="F70" s="24">
        <f t="shared" si="14"/>
        <v>0</v>
      </c>
      <c r="G70" s="24">
        <f t="shared" si="14"/>
        <v>0</v>
      </c>
      <c r="H70" s="24">
        <f t="shared" si="14"/>
        <v>0</v>
      </c>
      <c r="I70" s="24">
        <f t="shared" si="14"/>
        <v>0</v>
      </c>
      <c r="J70" s="24">
        <f t="shared" si="14"/>
        <v>0</v>
      </c>
      <c r="K70" s="24">
        <f t="shared" si="14"/>
        <v>0</v>
      </c>
      <c r="L70" s="24">
        <f t="shared" si="14"/>
        <v>0</v>
      </c>
      <c r="M70" s="24">
        <f t="shared" si="14"/>
        <v>0</v>
      </c>
      <c r="N70" s="24">
        <f t="shared" si="14"/>
        <v>0</v>
      </c>
      <c r="O70" s="24">
        <f t="shared" si="14"/>
        <v>0</v>
      </c>
      <c r="P70" s="24">
        <f t="shared" si="14"/>
        <v>0</v>
      </c>
      <c r="Q70" s="24">
        <f t="shared" si="14"/>
        <v>0</v>
      </c>
      <c r="R70" s="22">
        <f t="shared" si="11"/>
        <v>22</v>
      </c>
      <c r="S70" s="22">
        <f t="shared" si="12"/>
        <v>44</v>
      </c>
      <c r="T70" s="22">
        <f t="shared" si="13"/>
        <v>66</v>
      </c>
    </row>
    <row r="71" spans="1:20" ht="27.75">
      <c r="A71" s="59" t="s">
        <v>48</v>
      </c>
      <c r="B71" s="59"/>
      <c r="C71" s="17" t="s">
        <v>55</v>
      </c>
      <c r="D71" s="17">
        <v>316</v>
      </c>
      <c r="E71" s="17">
        <v>151</v>
      </c>
      <c r="F71" s="17">
        <v>2</v>
      </c>
      <c r="G71" s="17">
        <v>2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1</v>
      </c>
      <c r="O71" s="17">
        <v>2</v>
      </c>
      <c r="P71" s="17">
        <v>0</v>
      </c>
      <c r="Q71" s="17">
        <v>0</v>
      </c>
      <c r="R71" s="22">
        <f t="shared" si="11"/>
        <v>319</v>
      </c>
      <c r="S71" s="22">
        <f t="shared" si="12"/>
        <v>155</v>
      </c>
      <c r="T71" s="22">
        <f t="shared" si="13"/>
        <v>474</v>
      </c>
    </row>
    <row r="72" spans="1:20" ht="27.75">
      <c r="A72" s="59" t="s">
        <v>91</v>
      </c>
      <c r="B72" s="59"/>
      <c r="C72" s="17" t="s">
        <v>14</v>
      </c>
      <c r="D72" s="17">
        <v>8</v>
      </c>
      <c r="E72" s="17">
        <v>32</v>
      </c>
      <c r="F72" s="17">
        <v>1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22">
        <f t="shared" si="11"/>
        <v>9</v>
      </c>
      <c r="S72" s="22">
        <f t="shared" si="12"/>
        <v>32</v>
      </c>
      <c r="T72" s="22">
        <f t="shared" si="13"/>
        <v>41</v>
      </c>
    </row>
    <row r="73" spans="1:20" ht="27.75">
      <c r="A73" s="61" t="s">
        <v>49</v>
      </c>
      <c r="B73" s="18" t="s">
        <v>84</v>
      </c>
      <c r="C73" s="17" t="s">
        <v>55</v>
      </c>
      <c r="D73" s="17">
        <v>19</v>
      </c>
      <c r="E73" s="17">
        <v>56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22">
        <f t="shared" si="11"/>
        <v>19</v>
      </c>
      <c r="S73" s="22">
        <f t="shared" si="12"/>
        <v>56</v>
      </c>
      <c r="T73" s="22">
        <f t="shared" si="13"/>
        <v>75</v>
      </c>
    </row>
    <row r="74" spans="1:20" ht="27.75">
      <c r="A74" s="61"/>
      <c r="B74" s="18" t="s">
        <v>50</v>
      </c>
      <c r="C74" s="17" t="s">
        <v>55</v>
      </c>
      <c r="D74" s="17">
        <v>13</v>
      </c>
      <c r="E74" s="17">
        <v>83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22">
        <f t="shared" si="11"/>
        <v>13</v>
      </c>
      <c r="S74" s="22">
        <f t="shared" si="12"/>
        <v>83</v>
      </c>
      <c r="T74" s="22">
        <f t="shared" si="13"/>
        <v>96</v>
      </c>
    </row>
    <row r="75" spans="1:20" ht="27.75">
      <c r="A75" s="61"/>
      <c r="B75" s="18" t="s">
        <v>51</v>
      </c>
      <c r="C75" s="17" t="s">
        <v>55</v>
      </c>
      <c r="D75" s="17">
        <v>47</v>
      </c>
      <c r="E75" s="17">
        <v>191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22">
        <f t="shared" si="11"/>
        <v>47</v>
      </c>
      <c r="S75" s="22">
        <f t="shared" si="12"/>
        <v>191</v>
      </c>
      <c r="T75" s="22">
        <f t="shared" si="13"/>
        <v>238</v>
      </c>
    </row>
    <row r="76" spans="1:20" ht="27.75">
      <c r="A76" s="61"/>
      <c r="B76" s="23" t="s">
        <v>52</v>
      </c>
      <c r="C76" s="24" t="s">
        <v>55</v>
      </c>
      <c r="D76" s="24">
        <f>SUM(D73:D75)</f>
        <v>79</v>
      </c>
      <c r="E76" s="24">
        <f aca="true" t="shared" si="15" ref="E76:Q76">SUM(E73:E75)</f>
        <v>330</v>
      </c>
      <c r="F76" s="24">
        <f t="shared" si="15"/>
        <v>0</v>
      </c>
      <c r="G76" s="24">
        <f t="shared" si="15"/>
        <v>0</v>
      </c>
      <c r="H76" s="24">
        <f t="shared" si="15"/>
        <v>0</v>
      </c>
      <c r="I76" s="24">
        <f t="shared" si="15"/>
        <v>0</v>
      </c>
      <c r="J76" s="24">
        <f t="shared" si="15"/>
        <v>0</v>
      </c>
      <c r="K76" s="24">
        <f t="shared" si="15"/>
        <v>0</v>
      </c>
      <c r="L76" s="24">
        <f t="shared" si="15"/>
        <v>0</v>
      </c>
      <c r="M76" s="24">
        <f t="shared" si="15"/>
        <v>0</v>
      </c>
      <c r="N76" s="24">
        <f t="shared" si="15"/>
        <v>0</v>
      </c>
      <c r="O76" s="24">
        <f t="shared" si="15"/>
        <v>0</v>
      </c>
      <c r="P76" s="24">
        <f t="shared" si="15"/>
        <v>0</v>
      </c>
      <c r="Q76" s="24">
        <f t="shared" si="15"/>
        <v>0</v>
      </c>
      <c r="R76" s="22">
        <f t="shared" si="11"/>
        <v>79</v>
      </c>
      <c r="S76" s="22">
        <f t="shared" si="12"/>
        <v>330</v>
      </c>
      <c r="T76" s="22">
        <f t="shared" si="13"/>
        <v>409</v>
      </c>
    </row>
    <row r="77" spans="1:20" ht="27.75">
      <c r="A77" s="59" t="s">
        <v>85</v>
      </c>
      <c r="B77" s="59"/>
      <c r="C77" s="17" t="s">
        <v>14</v>
      </c>
      <c r="D77" s="17">
        <v>18</v>
      </c>
      <c r="E77" s="17">
        <v>34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22">
        <f t="shared" si="11"/>
        <v>18</v>
      </c>
      <c r="S77" s="22">
        <f t="shared" si="12"/>
        <v>34</v>
      </c>
      <c r="T77" s="22">
        <f t="shared" si="13"/>
        <v>52</v>
      </c>
    </row>
    <row r="78" spans="1:20" ht="27.75">
      <c r="A78" s="74" t="s">
        <v>252</v>
      </c>
      <c r="B78" s="15" t="s">
        <v>253</v>
      </c>
      <c r="C78" s="17" t="s">
        <v>55</v>
      </c>
      <c r="D78" s="17">
        <v>35</v>
      </c>
      <c r="E78" s="17">
        <v>71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22">
        <f t="shared" si="11"/>
        <v>35</v>
      </c>
      <c r="S78" s="22">
        <f t="shared" si="12"/>
        <v>71</v>
      </c>
      <c r="T78" s="22">
        <f t="shared" si="13"/>
        <v>106</v>
      </c>
    </row>
    <row r="79" spans="1:20" ht="27.75">
      <c r="A79" s="68"/>
      <c r="B79" s="15" t="s">
        <v>144</v>
      </c>
      <c r="C79" s="17" t="s">
        <v>55</v>
      </c>
      <c r="D79" s="17">
        <v>18</v>
      </c>
      <c r="E79" s="17">
        <v>37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22">
        <f t="shared" si="11"/>
        <v>18</v>
      </c>
      <c r="S79" s="22">
        <f t="shared" si="12"/>
        <v>37</v>
      </c>
      <c r="T79" s="22">
        <f t="shared" si="13"/>
        <v>55</v>
      </c>
    </row>
    <row r="80" spans="1:20" ht="27.75">
      <c r="A80" s="71" t="s">
        <v>145</v>
      </c>
      <c r="B80" s="72"/>
      <c r="C80" s="24" t="s">
        <v>55</v>
      </c>
      <c r="D80" s="24">
        <f>SUM(D78:D79)</f>
        <v>53</v>
      </c>
      <c r="E80" s="24">
        <f aca="true" t="shared" si="16" ref="E80:Q80">SUM(E78:E79)</f>
        <v>108</v>
      </c>
      <c r="F80" s="24">
        <f t="shared" si="16"/>
        <v>0</v>
      </c>
      <c r="G80" s="24">
        <f t="shared" si="16"/>
        <v>0</v>
      </c>
      <c r="H80" s="24">
        <f t="shared" si="16"/>
        <v>0</v>
      </c>
      <c r="I80" s="24">
        <f t="shared" si="16"/>
        <v>0</v>
      </c>
      <c r="J80" s="24">
        <f t="shared" si="16"/>
        <v>0</v>
      </c>
      <c r="K80" s="24">
        <f t="shared" si="16"/>
        <v>0</v>
      </c>
      <c r="L80" s="24">
        <f t="shared" si="16"/>
        <v>0</v>
      </c>
      <c r="M80" s="24">
        <f t="shared" si="16"/>
        <v>0</v>
      </c>
      <c r="N80" s="24">
        <f t="shared" si="16"/>
        <v>0</v>
      </c>
      <c r="O80" s="24">
        <f t="shared" si="16"/>
        <v>0</v>
      </c>
      <c r="P80" s="24">
        <f t="shared" si="16"/>
        <v>0</v>
      </c>
      <c r="Q80" s="24">
        <f t="shared" si="16"/>
        <v>0</v>
      </c>
      <c r="R80" s="22">
        <f t="shared" si="11"/>
        <v>53</v>
      </c>
      <c r="S80" s="22">
        <f t="shared" si="12"/>
        <v>108</v>
      </c>
      <c r="T80" s="22">
        <f t="shared" si="13"/>
        <v>161</v>
      </c>
    </row>
    <row r="81" spans="1:20" ht="36.75" customHeight="1">
      <c r="A81" s="62" t="s">
        <v>254</v>
      </c>
      <c r="B81" s="16" t="s">
        <v>263</v>
      </c>
      <c r="C81" s="17" t="s">
        <v>55</v>
      </c>
      <c r="D81" s="17">
        <v>55</v>
      </c>
      <c r="E81" s="17">
        <v>9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22">
        <f t="shared" si="11"/>
        <v>55</v>
      </c>
      <c r="S81" s="22">
        <f t="shared" si="12"/>
        <v>9</v>
      </c>
      <c r="T81" s="22">
        <f t="shared" si="13"/>
        <v>64</v>
      </c>
    </row>
    <row r="82" spans="1:20" ht="27.75">
      <c r="A82" s="63"/>
      <c r="B82" s="15" t="s">
        <v>147</v>
      </c>
      <c r="C82" s="17" t="s">
        <v>55</v>
      </c>
      <c r="D82" s="17">
        <v>18</v>
      </c>
      <c r="E82" s="17">
        <v>8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22">
        <f t="shared" si="11"/>
        <v>18</v>
      </c>
      <c r="S82" s="22">
        <f t="shared" si="12"/>
        <v>8</v>
      </c>
      <c r="T82" s="22">
        <f t="shared" si="13"/>
        <v>26</v>
      </c>
    </row>
    <row r="83" spans="1:20" ht="27.75">
      <c r="A83" s="63"/>
      <c r="B83" s="15" t="s">
        <v>148</v>
      </c>
      <c r="C83" s="17" t="s">
        <v>55</v>
      </c>
      <c r="D83" s="17">
        <v>10</v>
      </c>
      <c r="E83" s="17">
        <v>15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22">
        <f t="shared" si="11"/>
        <v>10</v>
      </c>
      <c r="S83" s="22">
        <f t="shared" si="12"/>
        <v>15</v>
      </c>
      <c r="T83" s="22">
        <f t="shared" si="13"/>
        <v>25</v>
      </c>
    </row>
    <row r="84" spans="1:20" ht="27.75">
      <c r="A84" s="63"/>
      <c r="B84" s="15" t="s">
        <v>149</v>
      </c>
      <c r="C84" s="17" t="s">
        <v>55</v>
      </c>
      <c r="D84" s="17">
        <v>6</v>
      </c>
      <c r="E84" s="17">
        <v>8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22">
        <f t="shared" si="11"/>
        <v>6</v>
      </c>
      <c r="S84" s="22">
        <f t="shared" si="12"/>
        <v>8</v>
      </c>
      <c r="T84" s="22">
        <f t="shared" si="13"/>
        <v>14</v>
      </c>
    </row>
    <row r="85" spans="1:20" ht="27.75">
      <c r="A85" s="63"/>
      <c r="B85" s="15" t="s">
        <v>150</v>
      </c>
      <c r="C85" s="17" t="s">
        <v>55</v>
      </c>
      <c r="D85" s="17">
        <v>18</v>
      </c>
      <c r="E85" s="17">
        <v>9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22">
        <f t="shared" si="11"/>
        <v>18</v>
      </c>
      <c r="S85" s="22">
        <f t="shared" si="12"/>
        <v>9</v>
      </c>
      <c r="T85" s="22">
        <f t="shared" si="13"/>
        <v>27</v>
      </c>
    </row>
    <row r="86" spans="1:20" ht="27.75">
      <c r="A86" s="64"/>
      <c r="B86" s="15" t="s">
        <v>151</v>
      </c>
      <c r="C86" s="17" t="s">
        <v>55</v>
      </c>
      <c r="D86" s="17">
        <v>6</v>
      </c>
      <c r="E86" s="17">
        <v>1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22">
        <f t="shared" si="11"/>
        <v>6</v>
      </c>
      <c r="S86" s="22">
        <f t="shared" si="12"/>
        <v>1</v>
      </c>
      <c r="T86" s="22">
        <f t="shared" si="13"/>
        <v>7</v>
      </c>
    </row>
    <row r="87" spans="1:20" ht="27.75">
      <c r="A87" s="59" t="s">
        <v>152</v>
      </c>
      <c r="B87" s="59"/>
      <c r="C87" s="24" t="s">
        <v>55</v>
      </c>
      <c r="D87" s="24">
        <f>SUM(D81:D86)</f>
        <v>113</v>
      </c>
      <c r="E87" s="24">
        <f aca="true" t="shared" si="17" ref="E87:Q87">SUM(E81:E86)</f>
        <v>50</v>
      </c>
      <c r="F87" s="24">
        <f t="shared" si="17"/>
        <v>0</v>
      </c>
      <c r="G87" s="24">
        <f t="shared" si="17"/>
        <v>0</v>
      </c>
      <c r="H87" s="24">
        <f t="shared" si="17"/>
        <v>0</v>
      </c>
      <c r="I87" s="24">
        <f t="shared" si="17"/>
        <v>0</v>
      </c>
      <c r="J87" s="24">
        <f t="shared" si="17"/>
        <v>0</v>
      </c>
      <c r="K87" s="24">
        <f t="shared" si="17"/>
        <v>0</v>
      </c>
      <c r="L87" s="24">
        <f t="shared" si="17"/>
        <v>0</v>
      </c>
      <c r="M87" s="24">
        <f t="shared" si="17"/>
        <v>0</v>
      </c>
      <c r="N87" s="24">
        <f t="shared" si="17"/>
        <v>0</v>
      </c>
      <c r="O87" s="24">
        <f t="shared" si="17"/>
        <v>0</v>
      </c>
      <c r="P87" s="24">
        <f t="shared" si="17"/>
        <v>0</v>
      </c>
      <c r="Q87" s="24">
        <f t="shared" si="17"/>
        <v>0</v>
      </c>
      <c r="R87" s="22">
        <f t="shared" si="11"/>
        <v>113</v>
      </c>
      <c r="S87" s="22">
        <f t="shared" si="12"/>
        <v>50</v>
      </c>
      <c r="T87" s="22">
        <f t="shared" si="13"/>
        <v>163</v>
      </c>
    </row>
    <row r="88" spans="1:20" ht="27.75">
      <c r="A88" s="59" t="s">
        <v>79</v>
      </c>
      <c r="B88" s="59"/>
      <c r="C88" s="17" t="s">
        <v>55</v>
      </c>
      <c r="D88" s="17">
        <v>17</v>
      </c>
      <c r="E88" s="17">
        <v>6</v>
      </c>
      <c r="F88" s="17">
        <v>1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22">
        <f t="shared" si="11"/>
        <v>18</v>
      </c>
      <c r="S88" s="22">
        <f t="shared" si="12"/>
        <v>6</v>
      </c>
      <c r="T88" s="22">
        <f t="shared" si="13"/>
        <v>24</v>
      </c>
    </row>
    <row r="89" spans="1:20" ht="27.75">
      <c r="A89" s="59" t="s">
        <v>141</v>
      </c>
      <c r="B89" s="59"/>
      <c r="C89" s="17" t="s">
        <v>58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22">
        <f t="shared" si="11"/>
        <v>0</v>
      </c>
      <c r="S89" s="22">
        <f t="shared" si="12"/>
        <v>0</v>
      </c>
      <c r="T89" s="22">
        <f t="shared" si="13"/>
        <v>0</v>
      </c>
    </row>
    <row r="90" spans="1:20" ht="27.75">
      <c r="A90" s="59" t="s">
        <v>142</v>
      </c>
      <c r="B90" s="59"/>
      <c r="C90" s="17" t="s">
        <v>58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22">
        <f t="shared" si="11"/>
        <v>0</v>
      </c>
      <c r="S90" s="22">
        <f t="shared" si="12"/>
        <v>0</v>
      </c>
      <c r="T90" s="22">
        <f t="shared" si="13"/>
        <v>0</v>
      </c>
    </row>
    <row r="91" spans="1:20" ht="27.75">
      <c r="A91" s="60" t="s">
        <v>0</v>
      </c>
      <c r="B91" s="60"/>
      <c r="C91" s="22" t="s">
        <v>55</v>
      </c>
      <c r="D91" s="22">
        <f>+D4+D5+D6+D11+D12+D20+D30+D31+D32+D37+D44+D55+D67+D71+D76+D80+D87+D88</f>
        <v>2633</v>
      </c>
      <c r="E91" s="22">
        <f aca="true" t="shared" si="18" ref="E91:Q91">+E4+E5+E6+E11+E12+E20+E30+E31+E32+E37+E44+E55+E67+E71+E76+E80+E87+E88</f>
        <v>2643</v>
      </c>
      <c r="F91" s="22">
        <f t="shared" si="18"/>
        <v>33</v>
      </c>
      <c r="G91" s="22">
        <f t="shared" si="18"/>
        <v>32</v>
      </c>
      <c r="H91" s="22">
        <f t="shared" si="18"/>
        <v>14</v>
      </c>
      <c r="I91" s="22">
        <f t="shared" si="18"/>
        <v>10</v>
      </c>
      <c r="J91" s="22">
        <f t="shared" si="18"/>
        <v>4</v>
      </c>
      <c r="K91" s="22">
        <f t="shared" si="18"/>
        <v>5</v>
      </c>
      <c r="L91" s="22">
        <f t="shared" si="18"/>
        <v>0</v>
      </c>
      <c r="M91" s="22">
        <f t="shared" si="18"/>
        <v>6</v>
      </c>
      <c r="N91" s="22">
        <f t="shared" si="18"/>
        <v>37</v>
      </c>
      <c r="O91" s="22">
        <f t="shared" si="18"/>
        <v>7</v>
      </c>
      <c r="P91" s="22">
        <f t="shared" si="18"/>
        <v>2</v>
      </c>
      <c r="Q91" s="22">
        <f t="shared" si="18"/>
        <v>1</v>
      </c>
      <c r="R91" s="22">
        <f t="shared" si="11"/>
        <v>2723</v>
      </c>
      <c r="S91" s="22">
        <f t="shared" si="12"/>
        <v>2704</v>
      </c>
      <c r="T91" s="22">
        <f t="shared" si="13"/>
        <v>5427</v>
      </c>
    </row>
    <row r="92" spans="1:20" ht="27.75">
      <c r="A92" s="60"/>
      <c r="B92" s="60"/>
      <c r="C92" s="22" t="s">
        <v>58</v>
      </c>
      <c r="D92" s="22">
        <f>+D33+D59+D70+D72+D77+D89+D90</f>
        <v>218</v>
      </c>
      <c r="E92" s="22">
        <f aca="true" t="shared" si="19" ref="E92:Q92">+E33+E59+E70+E72+E77+E89+E90</f>
        <v>389</v>
      </c>
      <c r="F92" s="22">
        <f t="shared" si="19"/>
        <v>1</v>
      </c>
      <c r="G92" s="22">
        <f t="shared" si="19"/>
        <v>0</v>
      </c>
      <c r="H92" s="22">
        <f t="shared" si="19"/>
        <v>0</v>
      </c>
      <c r="I92" s="22">
        <f t="shared" si="19"/>
        <v>0</v>
      </c>
      <c r="J92" s="22">
        <f t="shared" si="19"/>
        <v>0</v>
      </c>
      <c r="K92" s="22">
        <f t="shared" si="19"/>
        <v>0</v>
      </c>
      <c r="L92" s="22">
        <f t="shared" si="19"/>
        <v>0</v>
      </c>
      <c r="M92" s="22">
        <f t="shared" si="19"/>
        <v>0</v>
      </c>
      <c r="N92" s="22">
        <f t="shared" si="19"/>
        <v>0</v>
      </c>
      <c r="O92" s="22">
        <f t="shared" si="19"/>
        <v>0</v>
      </c>
      <c r="P92" s="22">
        <f t="shared" si="19"/>
        <v>0</v>
      </c>
      <c r="Q92" s="22">
        <f t="shared" si="19"/>
        <v>0</v>
      </c>
      <c r="R92" s="22">
        <f t="shared" si="11"/>
        <v>219</v>
      </c>
      <c r="S92" s="22">
        <f t="shared" si="12"/>
        <v>389</v>
      </c>
      <c r="T92" s="22">
        <f t="shared" si="13"/>
        <v>608</v>
      </c>
    </row>
    <row r="93" spans="1:20" ht="27.75">
      <c r="A93" s="60" t="s">
        <v>54</v>
      </c>
      <c r="B93" s="60"/>
      <c r="C93" s="60"/>
      <c r="D93" s="22">
        <f>+D91+D92</f>
        <v>2851</v>
      </c>
      <c r="E93" s="22">
        <f aca="true" t="shared" si="20" ref="E93:Q93">+E91+E92</f>
        <v>3032</v>
      </c>
      <c r="F93" s="22">
        <f t="shared" si="20"/>
        <v>34</v>
      </c>
      <c r="G93" s="22">
        <f t="shared" si="20"/>
        <v>32</v>
      </c>
      <c r="H93" s="22">
        <f t="shared" si="20"/>
        <v>14</v>
      </c>
      <c r="I93" s="22">
        <f t="shared" si="20"/>
        <v>10</v>
      </c>
      <c r="J93" s="22">
        <f t="shared" si="20"/>
        <v>4</v>
      </c>
      <c r="K93" s="22">
        <f t="shared" si="20"/>
        <v>5</v>
      </c>
      <c r="L93" s="22">
        <f t="shared" si="20"/>
        <v>0</v>
      </c>
      <c r="M93" s="22">
        <f t="shared" si="20"/>
        <v>6</v>
      </c>
      <c r="N93" s="22">
        <f t="shared" si="20"/>
        <v>37</v>
      </c>
      <c r="O93" s="22">
        <f t="shared" si="20"/>
        <v>7</v>
      </c>
      <c r="P93" s="22">
        <f t="shared" si="20"/>
        <v>2</v>
      </c>
      <c r="Q93" s="22">
        <f t="shared" si="20"/>
        <v>1</v>
      </c>
      <c r="R93" s="22">
        <f t="shared" si="11"/>
        <v>2942</v>
      </c>
      <c r="S93" s="22">
        <f t="shared" si="12"/>
        <v>3093</v>
      </c>
      <c r="T93" s="22">
        <f t="shared" si="13"/>
        <v>6035</v>
      </c>
    </row>
    <row r="94" spans="1:20" ht="30" customHeight="1">
      <c r="A94" s="73" t="s">
        <v>236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1:20" ht="27.75">
      <c r="A95" s="69" t="s">
        <v>1</v>
      </c>
      <c r="B95" s="70"/>
      <c r="C95" s="69" t="s">
        <v>90</v>
      </c>
      <c r="D95" s="69" t="s">
        <v>2</v>
      </c>
      <c r="E95" s="69"/>
      <c r="F95" s="69" t="s">
        <v>3</v>
      </c>
      <c r="G95" s="69"/>
      <c r="H95" s="69" t="s">
        <v>4</v>
      </c>
      <c r="I95" s="69"/>
      <c r="J95" s="69" t="s">
        <v>96</v>
      </c>
      <c r="K95" s="69"/>
      <c r="L95" s="69" t="s">
        <v>97</v>
      </c>
      <c r="M95" s="69"/>
      <c r="N95" s="69" t="s">
        <v>5</v>
      </c>
      <c r="O95" s="69"/>
      <c r="P95" s="69" t="s">
        <v>6</v>
      </c>
      <c r="Q95" s="70"/>
      <c r="R95" s="69" t="s">
        <v>0</v>
      </c>
      <c r="S95" s="70"/>
      <c r="T95" s="70"/>
    </row>
    <row r="96" spans="1:20" ht="27.75" customHeight="1">
      <c r="A96" s="70"/>
      <c r="B96" s="70"/>
      <c r="C96" s="70"/>
      <c r="D96" s="21" t="s">
        <v>110</v>
      </c>
      <c r="E96" s="21" t="s">
        <v>111</v>
      </c>
      <c r="F96" s="21" t="s">
        <v>110</v>
      </c>
      <c r="G96" s="21" t="s">
        <v>111</v>
      </c>
      <c r="H96" s="21" t="s">
        <v>110</v>
      </c>
      <c r="I96" s="21" t="s">
        <v>111</v>
      </c>
      <c r="J96" s="21" t="s">
        <v>110</v>
      </c>
      <c r="K96" s="21" t="s">
        <v>111</v>
      </c>
      <c r="L96" s="21" t="s">
        <v>110</v>
      </c>
      <c r="M96" s="21" t="s">
        <v>111</v>
      </c>
      <c r="N96" s="21" t="s">
        <v>110</v>
      </c>
      <c r="O96" s="21" t="s">
        <v>111</v>
      </c>
      <c r="P96" s="21" t="s">
        <v>110</v>
      </c>
      <c r="Q96" s="21" t="s">
        <v>111</v>
      </c>
      <c r="R96" s="21" t="s">
        <v>110</v>
      </c>
      <c r="S96" s="21" t="s">
        <v>111</v>
      </c>
      <c r="T96" s="21" t="s">
        <v>0</v>
      </c>
    </row>
    <row r="97" spans="1:20" ht="27.75">
      <c r="A97" s="65" t="s">
        <v>23</v>
      </c>
      <c r="B97" s="66"/>
      <c r="C97" s="17" t="s">
        <v>55</v>
      </c>
      <c r="D97" s="18">
        <v>49</v>
      </c>
      <c r="E97" s="18">
        <v>15</v>
      </c>
      <c r="F97" s="18">
        <v>1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22">
        <f>+P97+N97+L97+J97+H97+F97+D97</f>
        <v>50</v>
      </c>
      <c r="S97" s="22">
        <f>+Q97+O97+M97+K97+I97+G97+E97</f>
        <v>15</v>
      </c>
      <c r="T97" s="22">
        <f>+S97+R97</f>
        <v>65</v>
      </c>
    </row>
    <row r="98" spans="1:20" ht="27.75" customHeight="1">
      <c r="A98" s="59" t="s">
        <v>24</v>
      </c>
      <c r="B98" s="59"/>
      <c r="C98" s="17" t="s">
        <v>55</v>
      </c>
      <c r="D98" s="17">
        <v>4</v>
      </c>
      <c r="E98" s="17">
        <v>2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22">
        <f aca="true" t="shared" si="21" ref="R98:R161">+P98+N98+L98+J98+H98+F98+D98</f>
        <v>4</v>
      </c>
      <c r="S98" s="22">
        <f aca="true" t="shared" si="22" ref="S98:S161">+Q98+O98+M98+K98+I98+G98+E98</f>
        <v>2</v>
      </c>
      <c r="T98" s="22">
        <f aca="true" t="shared" si="23" ref="T98:T161">+S98+R98</f>
        <v>6</v>
      </c>
    </row>
    <row r="99" spans="1:20" ht="27.75">
      <c r="A99" s="59" t="s">
        <v>25</v>
      </c>
      <c r="B99" s="59"/>
      <c r="C99" s="17" t="s">
        <v>55</v>
      </c>
      <c r="D99" s="17">
        <v>4</v>
      </c>
      <c r="E99" s="17">
        <v>3</v>
      </c>
      <c r="F99" s="17">
        <v>0</v>
      </c>
      <c r="G99" s="17">
        <v>0</v>
      </c>
      <c r="H99" s="17">
        <v>1</v>
      </c>
      <c r="I99" s="17">
        <v>2</v>
      </c>
      <c r="J99" s="17">
        <v>0</v>
      </c>
      <c r="K99" s="17">
        <v>0</v>
      </c>
      <c r="L99" s="17">
        <v>0</v>
      </c>
      <c r="M99" s="17">
        <v>1</v>
      </c>
      <c r="N99" s="17">
        <v>1</v>
      </c>
      <c r="O99" s="17">
        <v>1</v>
      </c>
      <c r="P99" s="17">
        <v>0</v>
      </c>
      <c r="Q99" s="17">
        <v>1</v>
      </c>
      <c r="R99" s="22">
        <f t="shared" si="21"/>
        <v>6</v>
      </c>
      <c r="S99" s="22">
        <f t="shared" si="22"/>
        <v>8</v>
      </c>
      <c r="T99" s="22">
        <f t="shared" si="23"/>
        <v>14</v>
      </c>
    </row>
    <row r="100" spans="1:20" ht="27.75" customHeight="1">
      <c r="A100" s="62" t="s">
        <v>257</v>
      </c>
      <c r="B100" s="16" t="s">
        <v>264</v>
      </c>
      <c r="C100" s="5" t="s">
        <v>55</v>
      </c>
      <c r="D100" s="17">
        <v>10</v>
      </c>
      <c r="E100" s="17">
        <v>60</v>
      </c>
      <c r="F100" s="17">
        <v>0</v>
      </c>
      <c r="G100" s="17">
        <v>1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22">
        <f t="shared" si="21"/>
        <v>10</v>
      </c>
      <c r="S100" s="22">
        <f t="shared" si="22"/>
        <v>61</v>
      </c>
      <c r="T100" s="22">
        <f t="shared" si="23"/>
        <v>71</v>
      </c>
    </row>
    <row r="101" spans="1:20" ht="27.75">
      <c r="A101" s="63"/>
      <c r="B101" s="15" t="s">
        <v>113</v>
      </c>
      <c r="C101" s="5" t="s">
        <v>55</v>
      </c>
      <c r="D101" s="17">
        <v>26</v>
      </c>
      <c r="E101" s="17">
        <v>2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22">
        <f t="shared" si="21"/>
        <v>26</v>
      </c>
      <c r="S101" s="22">
        <f t="shared" si="22"/>
        <v>2</v>
      </c>
      <c r="T101" s="22">
        <f t="shared" si="23"/>
        <v>28</v>
      </c>
    </row>
    <row r="102" spans="1:20" ht="27.75">
      <c r="A102" s="63"/>
      <c r="B102" s="15" t="s">
        <v>114</v>
      </c>
      <c r="C102" s="5" t="s">
        <v>55</v>
      </c>
      <c r="D102" s="17">
        <v>6</v>
      </c>
      <c r="E102" s="17">
        <v>3</v>
      </c>
      <c r="F102" s="17">
        <v>0</v>
      </c>
      <c r="G102" s="17">
        <v>1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22">
        <f t="shared" si="21"/>
        <v>6</v>
      </c>
      <c r="S102" s="22">
        <f t="shared" si="22"/>
        <v>4</v>
      </c>
      <c r="T102" s="22">
        <f t="shared" si="23"/>
        <v>10</v>
      </c>
    </row>
    <row r="103" spans="1:20" ht="27.75" customHeight="1">
      <c r="A103" s="63"/>
      <c r="B103" s="15" t="s">
        <v>116</v>
      </c>
      <c r="C103" s="5" t="s">
        <v>55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22">
        <f t="shared" si="21"/>
        <v>0</v>
      </c>
      <c r="S103" s="22">
        <f t="shared" si="22"/>
        <v>0</v>
      </c>
      <c r="T103" s="22">
        <f t="shared" si="23"/>
        <v>0</v>
      </c>
    </row>
    <row r="104" spans="1:20" ht="27.75">
      <c r="A104" s="67" t="s">
        <v>115</v>
      </c>
      <c r="B104" s="68"/>
      <c r="C104" s="25" t="s">
        <v>55</v>
      </c>
      <c r="D104" s="24">
        <f>SUM(D100:D103)</f>
        <v>42</v>
      </c>
      <c r="E104" s="24">
        <f aca="true" t="shared" si="24" ref="E104:Q104">SUM(E100:E103)</f>
        <v>65</v>
      </c>
      <c r="F104" s="24">
        <f t="shared" si="24"/>
        <v>0</v>
      </c>
      <c r="G104" s="24">
        <f t="shared" si="24"/>
        <v>2</v>
      </c>
      <c r="H104" s="24">
        <f t="shared" si="24"/>
        <v>0</v>
      </c>
      <c r="I104" s="24">
        <f t="shared" si="24"/>
        <v>0</v>
      </c>
      <c r="J104" s="24">
        <f t="shared" si="24"/>
        <v>0</v>
      </c>
      <c r="K104" s="24">
        <f t="shared" si="24"/>
        <v>0</v>
      </c>
      <c r="L104" s="24">
        <f t="shared" si="24"/>
        <v>0</v>
      </c>
      <c r="M104" s="24">
        <f t="shared" si="24"/>
        <v>0</v>
      </c>
      <c r="N104" s="24">
        <f t="shared" si="24"/>
        <v>0</v>
      </c>
      <c r="O104" s="24">
        <f t="shared" si="24"/>
        <v>0</v>
      </c>
      <c r="P104" s="24">
        <f t="shared" si="24"/>
        <v>0</v>
      </c>
      <c r="Q104" s="24">
        <f t="shared" si="24"/>
        <v>0</v>
      </c>
      <c r="R104" s="22">
        <f t="shared" si="21"/>
        <v>42</v>
      </c>
      <c r="S104" s="22">
        <f t="shared" si="22"/>
        <v>67</v>
      </c>
      <c r="T104" s="22">
        <f t="shared" si="23"/>
        <v>109</v>
      </c>
    </row>
    <row r="105" spans="1:20" ht="27.75">
      <c r="A105" s="59" t="s">
        <v>117</v>
      </c>
      <c r="B105" s="59"/>
      <c r="C105" s="17" t="s">
        <v>55</v>
      </c>
      <c r="D105" s="17">
        <v>8</v>
      </c>
      <c r="E105" s="17">
        <v>15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22">
        <f t="shared" si="21"/>
        <v>8</v>
      </c>
      <c r="S105" s="22">
        <f t="shared" si="22"/>
        <v>15</v>
      </c>
      <c r="T105" s="22">
        <f t="shared" si="23"/>
        <v>23</v>
      </c>
    </row>
    <row r="106" spans="1:20" ht="27.75">
      <c r="A106" s="61" t="s">
        <v>118</v>
      </c>
      <c r="B106" s="18" t="s">
        <v>265</v>
      </c>
      <c r="C106" s="17" t="s">
        <v>55</v>
      </c>
      <c r="D106" s="17">
        <v>1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22">
        <f t="shared" si="21"/>
        <v>1</v>
      </c>
      <c r="S106" s="22">
        <f t="shared" si="22"/>
        <v>0</v>
      </c>
      <c r="T106" s="22">
        <f t="shared" si="23"/>
        <v>1</v>
      </c>
    </row>
    <row r="107" spans="1:20" ht="27.75">
      <c r="A107" s="61"/>
      <c r="B107" s="18" t="s">
        <v>71</v>
      </c>
      <c r="C107" s="17" t="s">
        <v>55</v>
      </c>
      <c r="D107" s="17">
        <v>11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22">
        <f t="shared" si="21"/>
        <v>11</v>
      </c>
      <c r="S107" s="22">
        <f t="shared" si="22"/>
        <v>0</v>
      </c>
      <c r="T107" s="22">
        <f t="shared" si="23"/>
        <v>11</v>
      </c>
    </row>
    <row r="108" spans="1:20" ht="27.75">
      <c r="A108" s="61"/>
      <c r="B108" s="18" t="s">
        <v>72</v>
      </c>
      <c r="C108" s="17" t="s">
        <v>55</v>
      </c>
      <c r="D108" s="17">
        <v>1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22">
        <f t="shared" si="21"/>
        <v>1</v>
      </c>
      <c r="S108" s="22">
        <f t="shared" si="22"/>
        <v>0</v>
      </c>
      <c r="T108" s="22">
        <f t="shared" si="23"/>
        <v>1</v>
      </c>
    </row>
    <row r="109" spans="1:20" ht="27.75">
      <c r="A109" s="61"/>
      <c r="B109" s="18" t="s">
        <v>73</v>
      </c>
      <c r="C109" s="17" t="s">
        <v>55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22">
        <f t="shared" si="21"/>
        <v>0</v>
      </c>
      <c r="S109" s="22">
        <f t="shared" si="22"/>
        <v>0</v>
      </c>
      <c r="T109" s="22">
        <f t="shared" si="23"/>
        <v>0</v>
      </c>
    </row>
    <row r="110" spans="1:20" ht="27.75">
      <c r="A110" s="61"/>
      <c r="B110" s="18" t="s">
        <v>86</v>
      </c>
      <c r="C110" s="17" t="s">
        <v>55</v>
      </c>
      <c r="D110" s="17">
        <v>8</v>
      </c>
      <c r="E110" s="17">
        <v>1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22">
        <f t="shared" si="21"/>
        <v>8</v>
      </c>
      <c r="S110" s="22">
        <f t="shared" si="22"/>
        <v>1</v>
      </c>
      <c r="T110" s="22">
        <f t="shared" si="23"/>
        <v>9</v>
      </c>
    </row>
    <row r="111" spans="1:20" ht="27.75">
      <c r="A111" s="61"/>
      <c r="B111" s="18" t="s">
        <v>74</v>
      </c>
      <c r="C111" s="17" t="s">
        <v>55</v>
      </c>
      <c r="D111" s="17">
        <v>10</v>
      </c>
      <c r="E111" s="17">
        <v>4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22">
        <f t="shared" si="21"/>
        <v>10</v>
      </c>
      <c r="S111" s="22">
        <f t="shared" si="22"/>
        <v>4</v>
      </c>
      <c r="T111" s="22">
        <f t="shared" si="23"/>
        <v>14</v>
      </c>
    </row>
    <row r="112" spans="1:20" ht="27.75">
      <c r="A112" s="61"/>
      <c r="B112" s="18" t="s">
        <v>121</v>
      </c>
      <c r="C112" s="17" t="s">
        <v>55</v>
      </c>
      <c r="D112" s="17">
        <v>8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22">
        <f t="shared" si="21"/>
        <v>8</v>
      </c>
      <c r="S112" s="22">
        <f t="shared" si="22"/>
        <v>0</v>
      </c>
      <c r="T112" s="22">
        <f t="shared" si="23"/>
        <v>8</v>
      </c>
    </row>
    <row r="113" spans="1:20" ht="27.75">
      <c r="A113" s="61"/>
      <c r="B113" s="23" t="s">
        <v>119</v>
      </c>
      <c r="C113" s="24" t="s">
        <v>55</v>
      </c>
      <c r="D113" s="24">
        <f>SUM(D106:D112)</f>
        <v>39</v>
      </c>
      <c r="E113" s="24">
        <f aca="true" t="shared" si="25" ref="E113:Q113">SUM(E106:E112)</f>
        <v>5</v>
      </c>
      <c r="F113" s="24">
        <f t="shared" si="25"/>
        <v>0</v>
      </c>
      <c r="G113" s="24">
        <f t="shared" si="25"/>
        <v>0</v>
      </c>
      <c r="H113" s="24">
        <f t="shared" si="25"/>
        <v>0</v>
      </c>
      <c r="I113" s="24">
        <f t="shared" si="25"/>
        <v>0</v>
      </c>
      <c r="J113" s="24">
        <f t="shared" si="25"/>
        <v>0</v>
      </c>
      <c r="K113" s="24">
        <f t="shared" si="25"/>
        <v>0</v>
      </c>
      <c r="L113" s="24">
        <f t="shared" si="25"/>
        <v>0</v>
      </c>
      <c r="M113" s="24">
        <f t="shared" si="25"/>
        <v>0</v>
      </c>
      <c r="N113" s="24">
        <f t="shared" si="25"/>
        <v>0</v>
      </c>
      <c r="O113" s="24">
        <f t="shared" si="25"/>
        <v>0</v>
      </c>
      <c r="P113" s="24">
        <f t="shared" si="25"/>
        <v>0</v>
      </c>
      <c r="Q113" s="24">
        <f t="shared" si="25"/>
        <v>0</v>
      </c>
      <c r="R113" s="22">
        <f t="shared" si="21"/>
        <v>39</v>
      </c>
      <c r="S113" s="22">
        <f t="shared" si="22"/>
        <v>5</v>
      </c>
      <c r="T113" s="22">
        <f t="shared" si="23"/>
        <v>44</v>
      </c>
    </row>
    <row r="114" spans="1:20" ht="27.75">
      <c r="A114" s="61" t="s">
        <v>123</v>
      </c>
      <c r="B114" s="18" t="s">
        <v>266</v>
      </c>
      <c r="C114" s="17" t="s">
        <v>55</v>
      </c>
      <c r="D114" s="17">
        <v>4</v>
      </c>
      <c r="E114" s="17">
        <v>1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22">
        <f t="shared" si="21"/>
        <v>4</v>
      </c>
      <c r="S114" s="22">
        <f t="shared" si="22"/>
        <v>1</v>
      </c>
      <c r="T114" s="22">
        <f t="shared" si="23"/>
        <v>5</v>
      </c>
    </row>
    <row r="115" spans="1:20" ht="27.75">
      <c r="A115" s="61"/>
      <c r="B115" s="18" t="s">
        <v>75</v>
      </c>
      <c r="C115" s="17" t="s">
        <v>55</v>
      </c>
      <c r="D115" s="17">
        <v>1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22">
        <f t="shared" si="21"/>
        <v>1</v>
      </c>
      <c r="S115" s="22">
        <f t="shared" si="22"/>
        <v>0</v>
      </c>
      <c r="T115" s="22">
        <f t="shared" si="23"/>
        <v>1</v>
      </c>
    </row>
    <row r="116" spans="1:20" ht="27.75">
      <c r="A116" s="61"/>
      <c r="B116" s="18" t="s">
        <v>81</v>
      </c>
      <c r="C116" s="17" t="s">
        <v>55</v>
      </c>
      <c r="D116" s="17">
        <v>1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22">
        <f t="shared" si="21"/>
        <v>1</v>
      </c>
      <c r="S116" s="22">
        <f t="shared" si="22"/>
        <v>0</v>
      </c>
      <c r="T116" s="22">
        <f t="shared" si="23"/>
        <v>1</v>
      </c>
    </row>
    <row r="117" spans="1:20" ht="27.75">
      <c r="A117" s="61"/>
      <c r="B117" s="18" t="s">
        <v>65</v>
      </c>
      <c r="C117" s="17" t="s">
        <v>55</v>
      </c>
      <c r="D117" s="17">
        <v>3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22">
        <f t="shared" si="21"/>
        <v>3</v>
      </c>
      <c r="S117" s="22">
        <f t="shared" si="22"/>
        <v>0</v>
      </c>
      <c r="T117" s="22">
        <f t="shared" si="23"/>
        <v>3</v>
      </c>
    </row>
    <row r="118" spans="1:20" ht="27.75">
      <c r="A118" s="61"/>
      <c r="B118" s="18" t="s">
        <v>76</v>
      </c>
      <c r="C118" s="17" t="s">
        <v>55</v>
      </c>
      <c r="D118" s="17">
        <v>1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22">
        <f t="shared" si="21"/>
        <v>1</v>
      </c>
      <c r="S118" s="22">
        <f t="shared" si="22"/>
        <v>0</v>
      </c>
      <c r="T118" s="22">
        <f t="shared" si="23"/>
        <v>1</v>
      </c>
    </row>
    <row r="119" spans="1:20" ht="27.75">
      <c r="A119" s="61"/>
      <c r="B119" s="18" t="s">
        <v>124</v>
      </c>
      <c r="C119" s="17" t="s">
        <v>55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22">
        <f t="shared" si="21"/>
        <v>0</v>
      </c>
      <c r="S119" s="22">
        <f t="shared" si="22"/>
        <v>0</v>
      </c>
      <c r="T119" s="22">
        <f t="shared" si="23"/>
        <v>0</v>
      </c>
    </row>
    <row r="120" spans="1:20" ht="27.75">
      <c r="A120" s="61"/>
      <c r="B120" s="18" t="s">
        <v>82</v>
      </c>
      <c r="C120" s="17" t="s">
        <v>55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22">
        <f t="shared" si="21"/>
        <v>0</v>
      </c>
      <c r="S120" s="22">
        <f t="shared" si="22"/>
        <v>0</v>
      </c>
      <c r="T120" s="22">
        <f t="shared" si="23"/>
        <v>0</v>
      </c>
    </row>
    <row r="121" spans="1:20" ht="27.75">
      <c r="A121" s="61"/>
      <c r="B121" s="18" t="s">
        <v>80</v>
      </c>
      <c r="C121" s="17" t="s">
        <v>55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22">
        <f t="shared" si="21"/>
        <v>0</v>
      </c>
      <c r="S121" s="22">
        <f t="shared" si="22"/>
        <v>0</v>
      </c>
      <c r="T121" s="22">
        <f t="shared" si="23"/>
        <v>0</v>
      </c>
    </row>
    <row r="122" spans="1:20" ht="27.75">
      <c r="A122" s="61"/>
      <c r="B122" s="18" t="s">
        <v>126</v>
      </c>
      <c r="C122" s="17" t="s">
        <v>55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22">
        <f t="shared" si="21"/>
        <v>0</v>
      </c>
      <c r="S122" s="22">
        <f t="shared" si="22"/>
        <v>0</v>
      </c>
      <c r="T122" s="22">
        <f t="shared" si="23"/>
        <v>0</v>
      </c>
    </row>
    <row r="123" spans="1:20" ht="27.75">
      <c r="A123" s="61"/>
      <c r="B123" s="23" t="s">
        <v>125</v>
      </c>
      <c r="C123" s="24" t="s">
        <v>55</v>
      </c>
      <c r="D123" s="24">
        <f>SUM(D114:D122)</f>
        <v>10</v>
      </c>
      <c r="E123" s="24">
        <f aca="true" t="shared" si="26" ref="E123:Q123">SUM(E114:E122)</f>
        <v>1</v>
      </c>
      <c r="F123" s="24">
        <f t="shared" si="26"/>
        <v>0</v>
      </c>
      <c r="G123" s="24">
        <f t="shared" si="26"/>
        <v>0</v>
      </c>
      <c r="H123" s="24">
        <f t="shared" si="26"/>
        <v>0</v>
      </c>
      <c r="I123" s="24">
        <f t="shared" si="26"/>
        <v>0</v>
      </c>
      <c r="J123" s="24">
        <f t="shared" si="26"/>
        <v>0</v>
      </c>
      <c r="K123" s="24">
        <f t="shared" si="26"/>
        <v>0</v>
      </c>
      <c r="L123" s="24">
        <f t="shared" si="26"/>
        <v>0</v>
      </c>
      <c r="M123" s="24">
        <f t="shared" si="26"/>
        <v>0</v>
      </c>
      <c r="N123" s="24">
        <f t="shared" si="26"/>
        <v>0</v>
      </c>
      <c r="O123" s="24">
        <f t="shared" si="26"/>
        <v>0</v>
      </c>
      <c r="P123" s="24">
        <f t="shared" si="26"/>
        <v>0</v>
      </c>
      <c r="Q123" s="24">
        <f t="shared" si="26"/>
        <v>0</v>
      </c>
      <c r="R123" s="22">
        <f t="shared" si="21"/>
        <v>10</v>
      </c>
      <c r="S123" s="22">
        <f t="shared" si="22"/>
        <v>1</v>
      </c>
      <c r="T123" s="22">
        <f t="shared" si="23"/>
        <v>11</v>
      </c>
    </row>
    <row r="124" spans="1:20" ht="27.75">
      <c r="A124" s="59" t="s">
        <v>127</v>
      </c>
      <c r="B124" s="59"/>
      <c r="C124" s="17" t="s">
        <v>55</v>
      </c>
      <c r="D124" s="17">
        <v>12</v>
      </c>
      <c r="E124" s="17">
        <v>9</v>
      </c>
      <c r="F124" s="17">
        <v>1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1</v>
      </c>
      <c r="N124" s="17">
        <v>0</v>
      </c>
      <c r="O124" s="17">
        <v>0</v>
      </c>
      <c r="P124" s="17">
        <v>0</v>
      </c>
      <c r="Q124" s="17">
        <v>0</v>
      </c>
      <c r="R124" s="22">
        <f t="shared" si="21"/>
        <v>13</v>
      </c>
      <c r="S124" s="22">
        <f t="shared" si="22"/>
        <v>10</v>
      </c>
      <c r="T124" s="22">
        <f t="shared" si="23"/>
        <v>23</v>
      </c>
    </row>
    <row r="125" spans="1:20" ht="27.75">
      <c r="A125" s="59" t="s">
        <v>251</v>
      </c>
      <c r="B125" s="59"/>
      <c r="C125" s="17" t="s">
        <v>55</v>
      </c>
      <c r="D125" s="17">
        <v>12</v>
      </c>
      <c r="E125" s="17">
        <v>3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22">
        <f t="shared" si="21"/>
        <v>12</v>
      </c>
      <c r="S125" s="22">
        <f t="shared" si="22"/>
        <v>3</v>
      </c>
      <c r="T125" s="22">
        <f t="shared" si="23"/>
        <v>15</v>
      </c>
    </row>
    <row r="126" spans="1:20" ht="27.75">
      <c r="A126" s="59" t="s">
        <v>95</v>
      </c>
      <c r="B126" s="59"/>
      <c r="C126" s="17" t="s">
        <v>14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22">
        <f t="shared" si="21"/>
        <v>0</v>
      </c>
      <c r="S126" s="22">
        <f t="shared" si="22"/>
        <v>0</v>
      </c>
      <c r="T126" s="22">
        <f t="shared" si="23"/>
        <v>0</v>
      </c>
    </row>
    <row r="127" spans="1:20" ht="27.75">
      <c r="A127" s="62" t="s">
        <v>256</v>
      </c>
      <c r="B127" s="15" t="s">
        <v>258</v>
      </c>
      <c r="C127" s="17" t="s">
        <v>55</v>
      </c>
      <c r="D127" s="17">
        <v>3</v>
      </c>
      <c r="E127" s="17">
        <v>6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22">
        <f t="shared" si="21"/>
        <v>3</v>
      </c>
      <c r="S127" s="22">
        <f t="shared" si="22"/>
        <v>6</v>
      </c>
      <c r="T127" s="22">
        <f t="shared" si="23"/>
        <v>9</v>
      </c>
    </row>
    <row r="128" spans="1:20" ht="27.75">
      <c r="A128" s="63"/>
      <c r="B128" s="16" t="s">
        <v>130</v>
      </c>
      <c r="C128" s="17" t="s">
        <v>55</v>
      </c>
      <c r="D128" s="17">
        <v>0</v>
      </c>
      <c r="E128" s="17">
        <v>3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22">
        <f t="shared" si="21"/>
        <v>0</v>
      </c>
      <c r="S128" s="22">
        <f t="shared" si="22"/>
        <v>3</v>
      </c>
      <c r="T128" s="22">
        <f t="shared" si="23"/>
        <v>3</v>
      </c>
    </row>
    <row r="129" spans="1:20" ht="27.75">
      <c r="A129" s="64"/>
      <c r="B129" s="15" t="s">
        <v>131</v>
      </c>
      <c r="C129" s="17" t="s">
        <v>55</v>
      </c>
      <c r="D129" s="17">
        <v>3</v>
      </c>
      <c r="E129" s="17">
        <v>9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22">
        <f t="shared" si="21"/>
        <v>3</v>
      </c>
      <c r="S129" s="22">
        <f t="shared" si="22"/>
        <v>9</v>
      </c>
      <c r="T129" s="22">
        <f t="shared" si="23"/>
        <v>12</v>
      </c>
    </row>
    <row r="130" spans="1:20" ht="27.75">
      <c r="A130" s="59" t="s">
        <v>224</v>
      </c>
      <c r="B130" s="59"/>
      <c r="C130" s="24" t="s">
        <v>55</v>
      </c>
      <c r="D130" s="24">
        <f>SUM(D127:D129)</f>
        <v>6</v>
      </c>
      <c r="E130" s="24">
        <f aca="true" t="shared" si="27" ref="E130:Q130">SUM(E127:E129)</f>
        <v>18</v>
      </c>
      <c r="F130" s="24">
        <f t="shared" si="27"/>
        <v>0</v>
      </c>
      <c r="G130" s="24">
        <f t="shared" si="27"/>
        <v>0</v>
      </c>
      <c r="H130" s="24">
        <f t="shared" si="27"/>
        <v>0</v>
      </c>
      <c r="I130" s="24">
        <f t="shared" si="27"/>
        <v>0</v>
      </c>
      <c r="J130" s="24">
        <f t="shared" si="27"/>
        <v>0</v>
      </c>
      <c r="K130" s="24">
        <f t="shared" si="27"/>
        <v>0</v>
      </c>
      <c r="L130" s="24">
        <f t="shared" si="27"/>
        <v>0</v>
      </c>
      <c r="M130" s="24">
        <f t="shared" si="27"/>
        <v>0</v>
      </c>
      <c r="N130" s="24">
        <f t="shared" si="27"/>
        <v>0</v>
      </c>
      <c r="O130" s="24">
        <f t="shared" si="27"/>
        <v>0</v>
      </c>
      <c r="P130" s="24">
        <f t="shared" si="27"/>
        <v>0</v>
      </c>
      <c r="Q130" s="24">
        <f t="shared" si="27"/>
        <v>0</v>
      </c>
      <c r="R130" s="22">
        <f t="shared" si="21"/>
        <v>6</v>
      </c>
      <c r="S130" s="22">
        <f t="shared" si="22"/>
        <v>18</v>
      </c>
      <c r="T130" s="22">
        <f t="shared" si="23"/>
        <v>24</v>
      </c>
    </row>
    <row r="131" spans="1:20" ht="27.75" customHeight="1">
      <c r="A131" s="62" t="s">
        <v>197</v>
      </c>
      <c r="B131" s="15" t="s">
        <v>262</v>
      </c>
      <c r="C131" s="17" t="s">
        <v>55</v>
      </c>
      <c r="D131" s="17">
        <v>23</v>
      </c>
      <c r="E131" s="17">
        <v>13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22">
        <f t="shared" si="21"/>
        <v>23</v>
      </c>
      <c r="S131" s="22">
        <f t="shared" si="22"/>
        <v>13</v>
      </c>
      <c r="T131" s="22">
        <f t="shared" si="23"/>
        <v>36</v>
      </c>
    </row>
    <row r="132" spans="1:20" ht="27.75">
      <c r="A132" s="63"/>
      <c r="B132" s="15" t="s">
        <v>133</v>
      </c>
      <c r="C132" s="17" t="s">
        <v>55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22">
        <f t="shared" si="21"/>
        <v>0</v>
      </c>
      <c r="S132" s="22">
        <f t="shared" si="22"/>
        <v>0</v>
      </c>
      <c r="T132" s="22">
        <f t="shared" si="23"/>
        <v>0</v>
      </c>
    </row>
    <row r="133" spans="1:20" ht="27.75">
      <c r="A133" s="63"/>
      <c r="B133" s="15" t="s">
        <v>134</v>
      </c>
      <c r="C133" s="17" t="s">
        <v>55</v>
      </c>
      <c r="D133" s="17">
        <v>2</v>
      </c>
      <c r="E133" s="17">
        <v>1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22">
        <f t="shared" si="21"/>
        <v>2</v>
      </c>
      <c r="S133" s="22">
        <f t="shared" si="22"/>
        <v>1</v>
      </c>
      <c r="T133" s="22">
        <f t="shared" si="23"/>
        <v>3</v>
      </c>
    </row>
    <row r="134" spans="1:20" ht="27.75">
      <c r="A134" s="63"/>
      <c r="B134" s="15" t="s">
        <v>135</v>
      </c>
      <c r="C134" s="17" t="s">
        <v>55</v>
      </c>
      <c r="D134" s="17">
        <v>18</v>
      </c>
      <c r="E134" s="17">
        <v>12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22">
        <f t="shared" si="21"/>
        <v>18</v>
      </c>
      <c r="S134" s="22">
        <f t="shared" si="22"/>
        <v>12</v>
      </c>
      <c r="T134" s="22">
        <f t="shared" si="23"/>
        <v>30</v>
      </c>
    </row>
    <row r="135" spans="1:20" ht="27.75">
      <c r="A135" s="63"/>
      <c r="B135" s="15" t="s">
        <v>136</v>
      </c>
      <c r="C135" s="17" t="s">
        <v>55</v>
      </c>
      <c r="D135" s="17">
        <v>6</v>
      </c>
      <c r="E135" s="17">
        <v>2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22">
        <f t="shared" si="21"/>
        <v>6</v>
      </c>
      <c r="S135" s="22">
        <f t="shared" si="22"/>
        <v>2</v>
      </c>
      <c r="T135" s="22">
        <f t="shared" si="23"/>
        <v>8</v>
      </c>
    </row>
    <row r="136" spans="1:20" ht="27.75" customHeight="1">
      <c r="A136" s="64"/>
      <c r="B136" s="15" t="s">
        <v>137</v>
      </c>
      <c r="C136" s="17" t="s">
        <v>55</v>
      </c>
      <c r="D136" s="17">
        <v>44</v>
      </c>
      <c r="E136" s="17">
        <v>5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22">
        <f t="shared" si="21"/>
        <v>44</v>
      </c>
      <c r="S136" s="22">
        <f t="shared" si="22"/>
        <v>5</v>
      </c>
      <c r="T136" s="22">
        <f t="shared" si="23"/>
        <v>49</v>
      </c>
    </row>
    <row r="137" spans="1:20" ht="27.75">
      <c r="A137" s="59" t="s">
        <v>138</v>
      </c>
      <c r="B137" s="59"/>
      <c r="C137" s="24" t="s">
        <v>55</v>
      </c>
      <c r="D137" s="24">
        <f>SUM(D131:D136)</f>
        <v>93</v>
      </c>
      <c r="E137" s="24">
        <f aca="true" t="shared" si="28" ref="E137:Q137">SUM(E131:E136)</f>
        <v>33</v>
      </c>
      <c r="F137" s="24">
        <f t="shared" si="28"/>
        <v>0</v>
      </c>
      <c r="G137" s="24">
        <f t="shared" si="28"/>
        <v>0</v>
      </c>
      <c r="H137" s="24">
        <f t="shared" si="28"/>
        <v>0</v>
      </c>
      <c r="I137" s="24">
        <f t="shared" si="28"/>
        <v>0</v>
      </c>
      <c r="J137" s="24">
        <f t="shared" si="28"/>
        <v>0</v>
      </c>
      <c r="K137" s="24">
        <f t="shared" si="28"/>
        <v>0</v>
      </c>
      <c r="L137" s="24">
        <f t="shared" si="28"/>
        <v>0</v>
      </c>
      <c r="M137" s="24">
        <f t="shared" si="28"/>
        <v>0</v>
      </c>
      <c r="N137" s="24">
        <f t="shared" si="28"/>
        <v>0</v>
      </c>
      <c r="O137" s="24">
        <f t="shared" si="28"/>
        <v>0</v>
      </c>
      <c r="P137" s="24">
        <f t="shared" si="28"/>
        <v>0</v>
      </c>
      <c r="Q137" s="24">
        <f t="shared" si="28"/>
        <v>0</v>
      </c>
      <c r="R137" s="22">
        <f t="shared" si="21"/>
        <v>93</v>
      </c>
      <c r="S137" s="22">
        <f t="shared" si="22"/>
        <v>33</v>
      </c>
      <c r="T137" s="22">
        <f t="shared" si="23"/>
        <v>126</v>
      </c>
    </row>
    <row r="138" spans="1:20" ht="27.75">
      <c r="A138" s="61" t="s">
        <v>29</v>
      </c>
      <c r="B138" s="18" t="s">
        <v>30</v>
      </c>
      <c r="C138" s="17" t="s">
        <v>55</v>
      </c>
      <c r="D138" s="17">
        <v>24</v>
      </c>
      <c r="E138" s="17">
        <v>47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22">
        <f t="shared" si="21"/>
        <v>24</v>
      </c>
      <c r="S138" s="22">
        <f t="shared" si="22"/>
        <v>47</v>
      </c>
      <c r="T138" s="22">
        <f t="shared" si="23"/>
        <v>71</v>
      </c>
    </row>
    <row r="139" spans="1:20" ht="27.75">
      <c r="A139" s="61"/>
      <c r="B139" s="18" t="s">
        <v>31</v>
      </c>
      <c r="C139" s="17" t="s">
        <v>55</v>
      </c>
      <c r="D139" s="17">
        <v>35</v>
      </c>
      <c r="E139" s="17">
        <v>85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22">
        <f t="shared" si="21"/>
        <v>35</v>
      </c>
      <c r="S139" s="22">
        <f t="shared" si="22"/>
        <v>85</v>
      </c>
      <c r="T139" s="22">
        <f t="shared" si="23"/>
        <v>120</v>
      </c>
    </row>
    <row r="140" spans="1:20" ht="27.75">
      <c r="A140" s="61"/>
      <c r="B140" s="18" t="s">
        <v>32</v>
      </c>
      <c r="C140" s="17" t="s">
        <v>55</v>
      </c>
      <c r="D140" s="17">
        <v>4</v>
      </c>
      <c r="E140" s="17">
        <v>5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22">
        <f t="shared" si="21"/>
        <v>4</v>
      </c>
      <c r="S140" s="22">
        <f t="shared" si="22"/>
        <v>5</v>
      </c>
      <c r="T140" s="22">
        <f t="shared" si="23"/>
        <v>9</v>
      </c>
    </row>
    <row r="141" spans="1:20" ht="27.75">
      <c r="A141" s="61"/>
      <c r="B141" s="18" t="s">
        <v>33</v>
      </c>
      <c r="C141" s="17" t="s">
        <v>55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22">
        <f t="shared" si="21"/>
        <v>0</v>
      </c>
      <c r="S141" s="22">
        <f t="shared" si="22"/>
        <v>0</v>
      </c>
      <c r="T141" s="22">
        <f t="shared" si="23"/>
        <v>0</v>
      </c>
    </row>
    <row r="142" spans="1:20" ht="27.75">
      <c r="A142" s="61"/>
      <c r="B142" s="18" t="s">
        <v>78</v>
      </c>
      <c r="C142" s="17" t="s">
        <v>55</v>
      </c>
      <c r="D142" s="17">
        <v>0</v>
      </c>
      <c r="E142" s="17">
        <v>1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22">
        <f t="shared" si="21"/>
        <v>0</v>
      </c>
      <c r="S142" s="22">
        <f t="shared" si="22"/>
        <v>1</v>
      </c>
      <c r="T142" s="22">
        <f t="shared" si="23"/>
        <v>1</v>
      </c>
    </row>
    <row r="143" spans="1:20" ht="27.75">
      <c r="A143" s="61"/>
      <c r="B143" s="18" t="s">
        <v>34</v>
      </c>
      <c r="C143" s="17" t="s">
        <v>55</v>
      </c>
      <c r="D143" s="17">
        <v>11</v>
      </c>
      <c r="E143" s="17">
        <v>7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22">
        <f t="shared" si="21"/>
        <v>11</v>
      </c>
      <c r="S143" s="22">
        <f t="shared" si="22"/>
        <v>7</v>
      </c>
      <c r="T143" s="22">
        <f t="shared" si="23"/>
        <v>18</v>
      </c>
    </row>
    <row r="144" spans="1:20" ht="27.75">
      <c r="A144" s="61"/>
      <c r="B144" s="18" t="s">
        <v>35</v>
      </c>
      <c r="C144" s="17" t="s">
        <v>55</v>
      </c>
      <c r="D144" s="17">
        <v>5</v>
      </c>
      <c r="E144" s="17">
        <v>21</v>
      </c>
      <c r="F144" s="17">
        <v>0</v>
      </c>
      <c r="G144" s="17">
        <v>0</v>
      </c>
      <c r="H144" s="17">
        <v>1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22">
        <f t="shared" si="21"/>
        <v>6</v>
      </c>
      <c r="S144" s="22">
        <f t="shared" si="22"/>
        <v>21</v>
      </c>
      <c r="T144" s="22">
        <f t="shared" si="23"/>
        <v>27</v>
      </c>
    </row>
    <row r="145" spans="1:20" ht="27.75">
      <c r="A145" s="61"/>
      <c r="B145" s="18" t="s">
        <v>36</v>
      </c>
      <c r="C145" s="17" t="s">
        <v>55</v>
      </c>
      <c r="D145" s="17">
        <v>11</v>
      </c>
      <c r="E145" s="17">
        <v>8</v>
      </c>
      <c r="F145" s="17">
        <v>0</v>
      </c>
      <c r="G145" s="17">
        <v>0</v>
      </c>
      <c r="H145" s="17">
        <v>2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22">
        <f t="shared" si="21"/>
        <v>13</v>
      </c>
      <c r="S145" s="22">
        <f t="shared" si="22"/>
        <v>8</v>
      </c>
      <c r="T145" s="22">
        <f t="shared" si="23"/>
        <v>21</v>
      </c>
    </row>
    <row r="146" spans="1:20" ht="27.75">
      <c r="A146" s="61"/>
      <c r="B146" s="18" t="s">
        <v>37</v>
      </c>
      <c r="C146" s="17" t="s">
        <v>55</v>
      </c>
      <c r="D146" s="17">
        <v>7</v>
      </c>
      <c r="E146" s="17">
        <v>12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22">
        <f t="shared" si="21"/>
        <v>7</v>
      </c>
      <c r="S146" s="22">
        <f t="shared" si="22"/>
        <v>12</v>
      </c>
      <c r="T146" s="22">
        <f t="shared" si="23"/>
        <v>19</v>
      </c>
    </row>
    <row r="147" spans="1:20" ht="27.75">
      <c r="A147" s="61"/>
      <c r="B147" s="18" t="s">
        <v>38</v>
      </c>
      <c r="C147" s="17" t="s">
        <v>55</v>
      </c>
      <c r="D147" s="17">
        <v>9</v>
      </c>
      <c r="E147" s="17">
        <v>13</v>
      </c>
      <c r="F147" s="17"/>
      <c r="G147" s="17">
        <v>0</v>
      </c>
      <c r="H147" s="17">
        <v>0</v>
      </c>
      <c r="I147" s="17">
        <v>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22">
        <f t="shared" si="21"/>
        <v>9</v>
      </c>
      <c r="S147" s="22">
        <f t="shared" si="22"/>
        <v>14</v>
      </c>
      <c r="T147" s="22">
        <f t="shared" si="23"/>
        <v>23</v>
      </c>
    </row>
    <row r="148" spans="1:20" ht="27.75">
      <c r="A148" s="61"/>
      <c r="B148" s="23" t="s">
        <v>39</v>
      </c>
      <c r="C148" s="24" t="s">
        <v>55</v>
      </c>
      <c r="D148" s="24">
        <f>SUM(D138:D147)</f>
        <v>106</v>
      </c>
      <c r="E148" s="24">
        <f aca="true" t="shared" si="29" ref="E148:Q148">SUM(E138:E147)</f>
        <v>199</v>
      </c>
      <c r="F148" s="24">
        <f t="shared" si="29"/>
        <v>0</v>
      </c>
      <c r="G148" s="24">
        <f t="shared" si="29"/>
        <v>0</v>
      </c>
      <c r="H148" s="24">
        <f t="shared" si="29"/>
        <v>3</v>
      </c>
      <c r="I148" s="24">
        <f t="shared" si="29"/>
        <v>1</v>
      </c>
      <c r="J148" s="24">
        <f t="shared" si="29"/>
        <v>0</v>
      </c>
      <c r="K148" s="24">
        <f t="shared" si="29"/>
        <v>0</v>
      </c>
      <c r="L148" s="24">
        <f t="shared" si="29"/>
        <v>0</v>
      </c>
      <c r="M148" s="24">
        <f t="shared" si="29"/>
        <v>0</v>
      </c>
      <c r="N148" s="24">
        <f t="shared" si="29"/>
        <v>0</v>
      </c>
      <c r="O148" s="24">
        <f t="shared" si="29"/>
        <v>0</v>
      </c>
      <c r="P148" s="24">
        <f t="shared" si="29"/>
        <v>0</v>
      </c>
      <c r="Q148" s="24">
        <f t="shared" si="29"/>
        <v>0</v>
      </c>
      <c r="R148" s="22">
        <f t="shared" si="21"/>
        <v>109</v>
      </c>
      <c r="S148" s="22">
        <f t="shared" si="22"/>
        <v>200</v>
      </c>
      <c r="T148" s="22">
        <f t="shared" si="23"/>
        <v>309</v>
      </c>
    </row>
    <row r="149" spans="1:20" ht="27.75">
      <c r="A149" s="61" t="s">
        <v>40</v>
      </c>
      <c r="B149" s="18" t="s">
        <v>94</v>
      </c>
      <c r="C149" s="18" t="s">
        <v>14</v>
      </c>
      <c r="D149" s="17">
        <v>15</v>
      </c>
      <c r="E149" s="17">
        <v>12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22">
        <f t="shared" si="21"/>
        <v>15</v>
      </c>
      <c r="S149" s="22">
        <f t="shared" si="22"/>
        <v>12</v>
      </c>
      <c r="T149" s="22">
        <f t="shared" si="23"/>
        <v>27</v>
      </c>
    </row>
    <row r="150" spans="1:20" ht="27.75">
      <c r="A150" s="61"/>
      <c r="B150" s="18" t="s">
        <v>93</v>
      </c>
      <c r="C150" s="17" t="s">
        <v>14</v>
      </c>
      <c r="D150" s="17">
        <v>37</v>
      </c>
      <c r="E150" s="17">
        <v>31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22">
        <f t="shared" si="21"/>
        <v>37</v>
      </c>
      <c r="S150" s="22">
        <f t="shared" si="22"/>
        <v>31</v>
      </c>
      <c r="T150" s="22">
        <f t="shared" si="23"/>
        <v>68</v>
      </c>
    </row>
    <row r="151" spans="1:20" ht="27.75">
      <c r="A151" s="61"/>
      <c r="B151" s="18" t="s">
        <v>83</v>
      </c>
      <c r="C151" s="17" t="s">
        <v>58</v>
      </c>
      <c r="D151" s="17">
        <v>2</v>
      </c>
      <c r="E151" s="17">
        <v>5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22">
        <f t="shared" si="21"/>
        <v>2</v>
      </c>
      <c r="S151" s="22">
        <f t="shared" si="22"/>
        <v>5</v>
      </c>
      <c r="T151" s="22">
        <f t="shared" si="23"/>
        <v>7</v>
      </c>
    </row>
    <row r="152" spans="1:20" ht="27.75">
      <c r="A152" s="61"/>
      <c r="B152" s="23" t="s">
        <v>41</v>
      </c>
      <c r="C152" s="23" t="s">
        <v>14</v>
      </c>
      <c r="D152" s="24">
        <f>SUM(D149:D151)</f>
        <v>54</v>
      </c>
      <c r="E152" s="24">
        <f aca="true" t="shared" si="30" ref="E152:Q152">SUM(E149:E151)</f>
        <v>48</v>
      </c>
      <c r="F152" s="24">
        <f t="shared" si="30"/>
        <v>0</v>
      </c>
      <c r="G152" s="24">
        <f t="shared" si="30"/>
        <v>0</v>
      </c>
      <c r="H152" s="24">
        <f t="shared" si="30"/>
        <v>0</v>
      </c>
      <c r="I152" s="24">
        <f t="shared" si="30"/>
        <v>0</v>
      </c>
      <c r="J152" s="24">
        <f t="shared" si="30"/>
        <v>0</v>
      </c>
      <c r="K152" s="24">
        <f t="shared" si="30"/>
        <v>0</v>
      </c>
      <c r="L152" s="24">
        <f t="shared" si="30"/>
        <v>0</v>
      </c>
      <c r="M152" s="24">
        <f t="shared" si="30"/>
        <v>0</v>
      </c>
      <c r="N152" s="24">
        <f t="shared" si="30"/>
        <v>0</v>
      </c>
      <c r="O152" s="24">
        <f t="shared" si="30"/>
        <v>0</v>
      </c>
      <c r="P152" s="24">
        <f t="shared" si="30"/>
        <v>0</v>
      </c>
      <c r="Q152" s="24">
        <f t="shared" si="30"/>
        <v>0</v>
      </c>
      <c r="R152" s="22">
        <f t="shared" si="21"/>
        <v>54</v>
      </c>
      <c r="S152" s="22">
        <f t="shared" si="22"/>
        <v>48</v>
      </c>
      <c r="T152" s="22">
        <f t="shared" si="23"/>
        <v>102</v>
      </c>
    </row>
    <row r="153" spans="1:20" ht="27.75">
      <c r="A153" s="61" t="s">
        <v>42</v>
      </c>
      <c r="B153" s="18" t="s">
        <v>43</v>
      </c>
      <c r="C153" s="17" t="s">
        <v>55</v>
      </c>
      <c r="D153" s="4">
        <v>7</v>
      </c>
      <c r="E153" s="4">
        <v>5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22">
        <f t="shared" si="21"/>
        <v>7</v>
      </c>
      <c r="S153" s="22">
        <f t="shared" si="22"/>
        <v>5</v>
      </c>
      <c r="T153" s="22">
        <f t="shared" si="23"/>
        <v>12</v>
      </c>
    </row>
    <row r="154" spans="1:20" ht="27.75">
      <c r="A154" s="61"/>
      <c r="B154" s="18" t="s">
        <v>28</v>
      </c>
      <c r="C154" s="17" t="s">
        <v>55</v>
      </c>
      <c r="D154" s="4">
        <v>20</v>
      </c>
      <c r="E154" s="4">
        <v>18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22">
        <f t="shared" si="21"/>
        <v>20</v>
      </c>
      <c r="S154" s="22">
        <f t="shared" si="22"/>
        <v>18</v>
      </c>
      <c r="T154" s="22">
        <f t="shared" si="23"/>
        <v>38</v>
      </c>
    </row>
    <row r="155" spans="1:20" ht="27.75">
      <c r="A155" s="61"/>
      <c r="B155" s="18" t="s">
        <v>44</v>
      </c>
      <c r="C155" s="17" t="s">
        <v>55</v>
      </c>
      <c r="D155" s="4">
        <v>10</v>
      </c>
      <c r="E155" s="4">
        <v>10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22">
        <f t="shared" si="21"/>
        <v>10</v>
      </c>
      <c r="S155" s="22">
        <f t="shared" si="22"/>
        <v>10</v>
      </c>
      <c r="T155" s="22">
        <f t="shared" si="23"/>
        <v>20</v>
      </c>
    </row>
    <row r="156" spans="1:20" ht="27.75">
      <c r="A156" s="61"/>
      <c r="B156" s="18" t="s">
        <v>45</v>
      </c>
      <c r="C156" s="17" t="s">
        <v>55</v>
      </c>
      <c r="D156" s="4">
        <v>5</v>
      </c>
      <c r="E156" s="4">
        <v>4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22">
        <f t="shared" si="21"/>
        <v>5</v>
      </c>
      <c r="S156" s="22">
        <f t="shared" si="22"/>
        <v>4</v>
      </c>
      <c r="T156" s="22">
        <f t="shared" si="23"/>
        <v>9</v>
      </c>
    </row>
    <row r="157" spans="1:20" ht="27.75">
      <c r="A157" s="61"/>
      <c r="B157" s="18" t="s">
        <v>46</v>
      </c>
      <c r="C157" s="17" t="s">
        <v>55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22">
        <f t="shared" si="21"/>
        <v>0</v>
      </c>
      <c r="S157" s="22">
        <f t="shared" si="22"/>
        <v>0</v>
      </c>
      <c r="T157" s="22">
        <f t="shared" si="23"/>
        <v>0</v>
      </c>
    </row>
    <row r="158" spans="1:20" ht="27.75">
      <c r="A158" s="61"/>
      <c r="B158" s="18" t="s">
        <v>47</v>
      </c>
      <c r="C158" s="17" t="s">
        <v>55</v>
      </c>
      <c r="D158" s="4">
        <v>19</v>
      </c>
      <c r="E158" s="4">
        <v>13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22">
        <f t="shared" si="21"/>
        <v>19</v>
      </c>
      <c r="S158" s="22">
        <f t="shared" si="22"/>
        <v>13</v>
      </c>
      <c r="T158" s="22">
        <f t="shared" si="23"/>
        <v>32</v>
      </c>
    </row>
    <row r="159" spans="1:20" ht="27.75">
      <c r="A159" s="61"/>
      <c r="B159" s="18" t="s">
        <v>139</v>
      </c>
      <c r="C159" s="17" t="s">
        <v>55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22">
        <f t="shared" si="21"/>
        <v>0</v>
      </c>
      <c r="S159" s="22">
        <f t="shared" si="22"/>
        <v>0</v>
      </c>
      <c r="T159" s="22">
        <f t="shared" si="23"/>
        <v>0</v>
      </c>
    </row>
    <row r="160" spans="1:20" ht="27.75">
      <c r="A160" s="61"/>
      <c r="B160" s="23" t="s">
        <v>140</v>
      </c>
      <c r="C160" s="24" t="s">
        <v>55</v>
      </c>
      <c r="D160" s="24">
        <f>SUM(D153:D159)</f>
        <v>61</v>
      </c>
      <c r="E160" s="24">
        <f aca="true" t="shared" si="31" ref="E160:Q160">SUM(E153:E159)</f>
        <v>50</v>
      </c>
      <c r="F160" s="24">
        <f t="shared" si="31"/>
        <v>0</v>
      </c>
      <c r="G160" s="24">
        <f t="shared" si="31"/>
        <v>0</v>
      </c>
      <c r="H160" s="24">
        <f t="shared" si="31"/>
        <v>0</v>
      </c>
      <c r="I160" s="24">
        <f t="shared" si="31"/>
        <v>0</v>
      </c>
      <c r="J160" s="24">
        <f t="shared" si="31"/>
        <v>0</v>
      </c>
      <c r="K160" s="24">
        <f t="shared" si="31"/>
        <v>0</v>
      </c>
      <c r="L160" s="24">
        <f t="shared" si="31"/>
        <v>0</v>
      </c>
      <c r="M160" s="24">
        <f t="shared" si="31"/>
        <v>0</v>
      </c>
      <c r="N160" s="24">
        <f t="shared" si="31"/>
        <v>0</v>
      </c>
      <c r="O160" s="24">
        <f t="shared" si="31"/>
        <v>0</v>
      </c>
      <c r="P160" s="24">
        <f t="shared" si="31"/>
        <v>0</v>
      </c>
      <c r="Q160" s="24">
        <f t="shared" si="31"/>
        <v>0</v>
      </c>
      <c r="R160" s="22">
        <f t="shared" si="21"/>
        <v>61</v>
      </c>
      <c r="S160" s="22">
        <f t="shared" si="22"/>
        <v>50</v>
      </c>
      <c r="T160" s="22">
        <f t="shared" si="23"/>
        <v>111</v>
      </c>
    </row>
    <row r="161" spans="1:20" ht="27.75">
      <c r="A161" s="61" t="s">
        <v>92</v>
      </c>
      <c r="B161" s="18" t="s">
        <v>44</v>
      </c>
      <c r="C161" s="17" t="s">
        <v>14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22">
        <f t="shared" si="21"/>
        <v>0</v>
      </c>
      <c r="S161" s="22">
        <f t="shared" si="22"/>
        <v>0</v>
      </c>
      <c r="T161" s="22">
        <f t="shared" si="23"/>
        <v>0</v>
      </c>
    </row>
    <row r="162" spans="1:20" ht="27.75">
      <c r="A162" s="61"/>
      <c r="B162" s="18" t="s">
        <v>43</v>
      </c>
      <c r="C162" s="17" t="s">
        <v>14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22">
        <f aca="true" t="shared" si="32" ref="R162:R186">+P162+N162+L162+J162+H162+F162+D162</f>
        <v>0</v>
      </c>
      <c r="S162" s="22">
        <f aca="true" t="shared" si="33" ref="S162:S186">+Q162+O162+M162+K162+I162+G162+E162</f>
        <v>0</v>
      </c>
      <c r="T162" s="22">
        <f aca="true" t="shared" si="34" ref="T162:T185">+S162+R162</f>
        <v>0</v>
      </c>
    </row>
    <row r="163" spans="1:20" ht="27.75">
      <c r="A163" s="61"/>
      <c r="B163" s="23" t="s">
        <v>27</v>
      </c>
      <c r="C163" s="24" t="s">
        <v>14</v>
      </c>
      <c r="D163" s="24">
        <f>SUM(D161:D162)</f>
        <v>0</v>
      </c>
      <c r="E163" s="24">
        <f aca="true" t="shared" si="35" ref="E163:Q163">SUM(E161:E162)</f>
        <v>0</v>
      </c>
      <c r="F163" s="24">
        <f t="shared" si="35"/>
        <v>0</v>
      </c>
      <c r="G163" s="24">
        <f t="shared" si="35"/>
        <v>0</v>
      </c>
      <c r="H163" s="24">
        <f t="shared" si="35"/>
        <v>0</v>
      </c>
      <c r="I163" s="24">
        <f t="shared" si="35"/>
        <v>0</v>
      </c>
      <c r="J163" s="24">
        <f t="shared" si="35"/>
        <v>0</v>
      </c>
      <c r="K163" s="24">
        <f t="shared" si="35"/>
        <v>0</v>
      </c>
      <c r="L163" s="24">
        <f t="shared" si="35"/>
        <v>0</v>
      </c>
      <c r="M163" s="24">
        <f t="shared" si="35"/>
        <v>0</v>
      </c>
      <c r="N163" s="24">
        <f t="shared" si="35"/>
        <v>0</v>
      </c>
      <c r="O163" s="24">
        <f t="shared" si="35"/>
        <v>0</v>
      </c>
      <c r="P163" s="24">
        <f t="shared" si="35"/>
        <v>0</v>
      </c>
      <c r="Q163" s="24">
        <f t="shared" si="35"/>
        <v>0</v>
      </c>
      <c r="R163" s="22">
        <f t="shared" si="32"/>
        <v>0</v>
      </c>
      <c r="S163" s="22">
        <f t="shared" si="33"/>
        <v>0</v>
      </c>
      <c r="T163" s="22">
        <f t="shared" si="34"/>
        <v>0</v>
      </c>
    </row>
    <row r="164" spans="1:20" ht="27.75">
      <c r="A164" s="59" t="s">
        <v>48</v>
      </c>
      <c r="B164" s="59"/>
      <c r="C164" s="17" t="s">
        <v>55</v>
      </c>
      <c r="D164" s="17">
        <v>74</v>
      </c>
      <c r="E164" s="17">
        <v>12</v>
      </c>
      <c r="F164" s="17">
        <v>1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22">
        <f t="shared" si="32"/>
        <v>75</v>
      </c>
      <c r="S164" s="22">
        <f t="shared" si="33"/>
        <v>12</v>
      </c>
      <c r="T164" s="22">
        <f t="shared" si="34"/>
        <v>87</v>
      </c>
    </row>
    <row r="165" spans="1:20" ht="27.75">
      <c r="A165" s="59" t="s">
        <v>91</v>
      </c>
      <c r="B165" s="59"/>
      <c r="C165" s="17" t="s">
        <v>14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22">
        <f t="shared" si="32"/>
        <v>0</v>
      </c>
      <c r="S165" s="22">
        <f t="shared" si="33"/>
        <v>0</v>
      </c>
      <c r="T165" s="22">
        <f t="shared" si="34"/>
        <v>0</v>
      </c>
    </row>
    <row r="166" spans="1:20" ht="27.75">
      <c r="A166" s="61" t="s">
        <v>49</v>
      </c>
      <c r="B166" s="18" t="s">
        <v>84</v>
      </c>
      <c r="C166" s="17" t="s">
        <v>55</v>
      </c>
      <c r="D166" s="17">
        <v>1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22">
        <f t="shared" si="32"/>
        <v>1</v>
      </c>
      <c r="S166" s="22">
        <f t="shared" si="33"/>
        <v>0</v>
      </c>
      <c r="T166" s="22">
        <f t="shared" si="34"/>
        <v>1</v>
      </c>
    </row>
    <row r="167" spans="1:20" ht="27.75">
      <c r="A167" s="61"/>
      <c r="B167" s="18" t="s">
        <v>50</v>
      </c>
      <c r="C167" s="17" t="s">
        <v>55</v>
      </c>
      <c r="D167" s="17">
        <v>1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22">
        <f t="shared" si="32"/>
        <v>1</v>
      </c>
      <c r="S167" s="22">
        <f t="shared" si="33"/>
        <v>0</v>
      </c>
      <c r="T167" s="22">
        <f t="shared" si="34"/>
        <v>1</v>
      </c>
    </row>
    <row r="168" spans="1:20" ht="27.75">
      <c r="A168" s="61"/>
      <c r="B168" s="18" t="s">
        <v>51</v>
      </c>
      <c r="C168" s="17" t="s">
        <v>55</v>
      </c>
      <c r="D168" s="17">
        <v>10</v>
      </c>
      <c r="E168" s="17">
        <v>5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22">
        <f t="shared" si="32"/>
        <v>10</v>
      </c>
      <c r="S168" s="22">
        <f t="shared" si="33"/>
        <v>5</v>
      </c>
      <c r="T168" s="22">
        <f t="shared" si="34"/>
        <v>15</v>
      </c>
    </row>
    <row r="169" spans="1:20" ht="27.75">
      <c r="A169" s="61"/>
      <c r="B169" s="23" t="s">
        <v>52</v>
      </c>
      <c r="C169" s="24" t="s">
        <v>55</v>
      </c>
      <c r="D169" s="24">
        <f>SUM(D166:D168)</f>
        <v>12</v>
      </c>
      <c r="E169" s="24">
        <f aca="true" t="shared" si="36" ref="E169:Q169">SUM(E166:E168)</f>
        <v>5</v>
      </c>
      <c r="F169" s="24">
        <f t="shared" si="36"/>
        <v>0</v>
      </c>
      <c r="G169" s="24">
        <f t="shared" si="36"/>
        <v>0</v>
      </c>
      <c r="H169" s="24">
        <f t="shared" si="36"/>
        <v>0</v>
      </c>
      <c r="I169" s="24">
        <f t="shared" si="36"/>
        <v>0</v>
      </c>
      <c r="J169" s="24">
        <f t="shared" si="36"/>
        <v>0</v>
      </c>
      <c r="K169" s="24">
        <f t="shared" si="36"/>
        <v>0</v>
      </c>
      <c r="L169" s="24">
        <f t="shared" si="36"/>
        <v>0</v>
      </c>
      <c r="M169" s="24">
        <f t="shared" si="36"/>
        <v>0</v>
      </c>
      <c r="N169" s="24">
        <f t="shared" si="36"/>
        <v>0</v>
      </c>
      <c r="O169" s="24">
        <f t="shared" si="36"/>
        <v>0</v>
      </c>
      <c r="P169" s="24">
        <f t="shared" si="36"/>
        <v>0</v>
      </c>
      <c r="Q169" s="24">
        <f t="shared" si="36"/>
        <v>0</v>
      </c>
      <c r="R169" s="22">
        <f t="shared" si="32"/>
        <v>12</v>
      </c>
      <c r="S169" s="22">
        <f t="shared" si="33"/>
        <v>5</v>
      </c>
      <c r="T169" s="22">
        <f t="shared" si="34"/>
        <v>17</v>
      </c>
    </row>
    <row r="170" spans="1:20" ht="27.75">
      <c r="A170" s="59" t="s">
        <v>85</v>
      </c>
      <c r="B170" s="59"/>
      <c r="C170" s="17" t="s">
        <v>14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22">
        <f t="shared" si="32"/>
        <v>0</v>
      </c>
      <c r="S170" s="22">
        <f t="shared" si="33"/>
        <v>0</v>
      </c>
      <c r="T170" s="22">
        <f t="shared" si="34"/>
        <v>0</v>
      </c>
    </row>
    <row r="171" spans="1:20" ht="27.75">
      <c r="A171" s="74" t="s">
        <v>252</v>
      </c>
      <c r="B171" s="15" t="s">
        <v>253</v>
      </c>
      <c r="C171" s="17" t="s">
        <v>55</v>
      </c>
      <c r="D171" s="17">
        <v>0</v>
      </c>
      <c r="E171" s="17">
        <v>10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22">
        <f t="shared" si="32"/>
        <v>0</v>
      </c>
      <c r="S171" s="22">
        <f t="shared" si="33"/>
        <v>10</v>
      </c>
      <c r="T171" s="22">
        <f t="shared" si="34"/>
        <v>10</v>
      </c>
    </row>
    <row r="172" spans="1:20" ht="27.75">
      <c r="A172" s="68"/>
      <c r="B172" s="15" t="s">
        <v>144</v>
      </c>
      <c r="C172" s="17" t="s">
        <v>55</v>
      </c>
      <c r="D172" s="17">
        <v>0</v>
      </c>
      <c r="E172" s="17">
        <v>5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22">
        <f t="shared" si="32"/>
        <v>0</v>
      </c>
      <c r="S172" s="22">
        <f t="shared" si="33"/>
        <v>5</v>
      </c>
      <c r="T172" s="22">
        <f t="shared" si="34"/>
        <v>5</v>
      </c>
    </row>
    <row r="173" spans="1:20" ht="27.75">
      <c r="A173" s="59" t="s">
        <v>145</v>
      </c>
      <c r="B173" s="59"/>
      <c r="C173" s="24" t="s">
        <v>55</v>
      </c>
      <c r="D173" s="24">
        <f>SUM(D171:D172)</f>
        <v>0</v>
      </c>
      <c r="E173" s="24">
        <f aca="true" t="shared" si="37" ref="E173:Q173">SUM(E171:E172)</f>
        <v>15</v>
      </c>
      <c r="F173" s="24">
        <f t="shared" si="37"/>
        <v>0</v>
      </c>
      <c r="G173" s="24">
        <f t="shared" si="37"/>
        <v>0</v>
      </c>
      <c r="H173" s="24">
        <f t="shared" si="37"/>
        <v>0</v>
      </c>
      <c r="I173" s="24">
        <f t="shared" si="37"/>
        <v>0</v>
      </c>
      <c r="J173" s="24">
        <f t="shared" si="37"/>
        <v>0</v>
      </c>
      <c r="K173" s="24">
        <f t="shared" si="37"/>
        <v>0</v>
      </c>
      <c r="L173" s="24">
        <f t="shared" si="37"/>
        <v>0</v>
      </c>
      <c r="M173" s="24">
        <f t="shared" si="37"/>
        <v>0</v>
      </c>
      <c r="N173" s="24">
        <f t="shared" si="37"/>
        <v>0</v>
      </c>
      <c r="O173" s="24">
        <f t="shared" si="37"/>
        <v>0</v>
      </c>
      <c r="P173" s="24">
        <f t="shared" si="37"/>
        <v>0</v>
      </c>
      <c r="Q173" s="24">
        <f t="shared" si="37"/>
        <v>0</v>
      </c>
      <c r="R173" s="22">
        <f t="shared" si="32"/>
        <v>0</v>
      </c>
      <c r="S173" s="22">
        <f t="shared" si="33"/>
        <v>15</v>
      </c>
      <c r="T173" s="22">
        <f t="shared" si="34"/>
        <v>15</v>
      </c>
    </row>
    <row r="174" spans="1:20" ht="27.75" customHeight="1">
      <c r="A174" s="62" t="s">
        <v>254</v>
      </c>
      <c r="B174" s="16" t="s">
        <v>263</v>
      </c>
      <c r="C174" s="17" t="s">
        <v>55</v>
      </c>
      <c r="D174" s="17">
        <v>0</v>
      </c>
      <c r="E174" s="17">
        <v>2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22">
        <f t="shared" si="32"/>
        <v>0</v>
      </c>
      <c r="S174" s="22">
        <f t="shared" si="33"/>
        <v>2</v>
      </c>
      <c r="T174" s="22">
        <f t="shared" si="34"/>
        <v>2</v>
      </c>
    </row>
    <row r="175" spans="1:20" ht="27.75">
      <c r="A175" s="63"/>
      <c r="B175" s="15" t="s">
        <v>147</v>
      </c>
      <c r="C175" s="17" t="s">
        <v>55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22">
        <f t="shared" si="32"/>
        <v>0</v>
      </c>
      <c r="S175" s="22">
        <f t="shared" si="33"/>
        <v>0</v>
      </c>
      <c r="T175" s="22">
        <f t="shared" si="34"/>
        <v>0</v>
      </c>
    </row>
    <row r="176" spans="1:20" ht="27.75">
      <c r="A176" s="63"/>
      <c r="B176" s="15" t="s">
        <v>148</v>
      </c>
      <c r="C176" s="17" t="s">
        <v>55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22">
        <f t="shared" si="32"/>
        <v>0</v>
      </c>
      <c r="S176" s="22">
        <f t="shared" si="33"/>
        <v>0</v>
      </c>
      <c r="T176" s="22">
        <f t="shared" si="34"/>
        <v>0</v>
      </c>
    </row>
    <row r="177" spans="1:20" ht="27.75">
      <c r="A177" s="63"/>
      <c r="B177" s="15" t="s">
        <v>149</v>
      </c>
      <c r="C177" s="17" t="s">
        <v>55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22">
        <f t="shared" si="32"/>
        <v>0</v>
      </c>
      <c r="S177" s="22">
        <f t="shared" si="33"/>
        <v>0</v>
      </c>
      <c r="T177" s="22">
        <f t="shared" si="34"/>
        <v>0</v>
      </c>
    </row>
    <row r="178" spans="1:20" ht="27.75">
      <c r="A178" s="63"/>
      <c r="B178" s="15" t="s">
        <v>150</v>
      </c>
      <c r="C178" s="17" t="s">
        <v>55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22">
        <f t="shared" si="32"/>
        <v>0</v>
      </c>
      <c r="S178" s="22">
        <f t="shared" si="33"/>
        <v>0</v>
      </c>
      <c r="T178" s="22">
        <f t="shared" si="34"/>
        <v>0</v>
      </c>
    </row>
    <row r="179" spans="1:20" ht="27.75" customHeight="1">
      <c r="A179" s="64"/>
      <c r="B179" s="15" t="s">
        <v>151</v>
      </c>
      <c r="C179" s="17" t="s">
        <v>55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22">
        <f t="shared" si="32"/>
        <v>0</v>
      </c>
      <c r="S179" s="22">
        <f t="shared" si="33"/>
        <v>0</v>
      </c>
      <c r="T179" s="22">
        <f t="shared" si="34"/>
        <v>0</v>
      </c>
    </row>
    <row r="180" spans="1:20" ht="27.75" customHeight="1">
      <c r="A180" s="59" t="s">
        <v>152</v>
      </c>
      <c r="B180" s="59"/>
      <c r="C180" s="24" t="s">
        <v>55</v>
      </c>
      <c r="D180" s="24">
        <f>SUM(D174:D179)</f>
        <v>0</v>
      </c>
      <c r="E180" s="24">
        <f aca="true" t="shared" si="38" ref="E180:Q180">SUM(E174:E179)</f>
        <v>2</v>
      </c>
      <c r="F180" s="24">
        <f t="shared" si="38"/>
        <v>0</v>
      </c>
      <c r="G180" s="24">
        <f t="shared" si="38"/>
        <v>0</v>
      </c>
      <c r="H180" s="24">
        <f t="shared" si="38"/>
        <v>0</v>
      </c>
      <c r="I180" s="24">
        <f t="shared" si="38"/>
        <v>0</v>
      </c>
      <c r="J180" s="24">
        <f t="shared" si="38"/>
        <v>0</v>
      </c>
      <c r="K180" s="24">
        <f t="shared" si="38"/>
        <v>0</v>
      </c>
      <c r="L180" s="24">
        <f t="shared" si="38"/>
        <v>0</v>
      </c>
      <c r="M180" s="24">
        <f t="shared" si="38"/>
        <v>0</v>
      </c>
      <c r="N180" s="24">
        <f t="shared" si="38"/>
        <v>0</v>
      </c>
      <c r="O180" s="24">
        <f t="shared" si="38"/>
        <v>0</v>
      </c>
      <c r="P180" s="24">
        <f t="shared" si="38"/>
        <v>0</v>
      </c>
      <c r="Q180" s="24">
        <f t="shared" si="38"/>
        <v>0</v>
      </c>
      <c r="R180" s="22">
        <f t="shared" si="32"/>
        <v>0</v>
      </c>
      <c r="S180" s="22">
        <f t="shared" si="33"/>
        <v>2</v>
      </c>
      <c r="T180" s="22">
        <f t="shared" si="34"/>
        <v>2</v>
      </c>
    </row>
    <row r="181" spans="1:20" ht="27.75" customHeight="1">
      <c r="A181" s="59" t="s">
        <v>79</v>
      </c>
      <c r="B181" s="59"/>
      <c r="C181" s="17" t="s">
        <v>55</v>
      </c>
      <c r="D181" s="17">
        <v>7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22">
        <f t="shared" si="32"/>
        <v>7</v>
      </c>
      <c r="S181" s="22">
        <f t="shared" si="33"/>
        <v>0</v>
      </c>
      <c r="T181" s="22">
        <f t="shared" si="34"/>
        <v>7</v>
      </c>
    </row>
    <row r="182" spans="1:20" ht="27.75" customHeight="1">
      <c r="A182" s="59" t="s">
        <v>141</v>
      </c>
      <c r="B182" s="59"/>
      <c r="C182" s="17" t="s">
        <v>58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22">
        <f t="shared" si="32"/>
        <v>0</v>
      </c>
      <c r="S182" s="22">
        <f t="shared" si="33"/>
        <v>0</v>
      </c>
      <c r="T182" s="22">
        <f t="shared" si="34"/>
        <v>0</v>
      </c>
    </row>
    <row r="183" spans="1:20" ht="27.75" customHeight="1">
      <c r="A183" s="59" t="s">
        <v>142</v>
      </c>
      <c r="B183" s="59"/>
      <c r="C183" s="17" t="s">
        <v>58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22">
        <f t="shared" si="32"/>
        <v>0</v>
      </c>
      <c r="S183" s="22">
        <f t="shared" si="33"/>
        <v>0</v>
      </c>
      <c r="T183" s="22">
        <f t="shared" si="34"/>
        <v>0</v>
      </c>
    </row>
    <row r="184" spans="1:20" ht="27.75" customHeight="1">
      <c r="A184" s="60" t="s">
        <v>0</v>
      </c>
      <c r="B184" s="60"/>
      <c r="C184" s="22" t="s">
        <v>55</v>
      </c>
      <c r="D184" s="22">
        <f>+D97+D98+D99+D104+D105+D113+D123+D124+D125+D130+D137+D148+D160+D164+D169+D173+D180+D181</f>
        <v>539</v>
      </c>
      <c r="E184" s="22">
        <f aca="true" t="shared" si="39" ref="E184:Q184">+E97+E98+E99+E104+E105+E113+E123+E124+E125+E130+E137+E148+E160+E164+E169+E173+E180+E181</f>
        <v>452</v>
      </c>
      <c r="F184" s="22">
        <f t="shared" si="39"/>
        <v>3</v>
      </c>
      <c r="G184" s="22">
        <f t="shared" si="39"/>
        <v>2</v>
      </c>
      <c r="H184" s="22">
        <f t="shared" si="39"/>
        <v>4</v>
      </c>
      <c r="I184" s="22">
        <f t="shared" si="39"/>
        <v>3</v>
      </c>
      <c r="J184" s="22">
        <f t="shared" si="39"/>
        <v>0</v>
      </c>
      <c r="K184" s="22">
        <f t="shared" si="39"/>
        <v>0</v>
      </c>
      <c r="L184" s="22">
        <f t="shared" si="39"/>
        <v>0</v>
      </c>
      <c r="M184" s="22">
        <f t="shared" si="39"/>
        <v>2</v>
      </c>
      <c r="N184" s="22">
        <f t="shared" si="39"/>
        <v>1</v>
      </c>
      <c r="O184" s="22">
        <f t="shared" si="39"/>
        <v>1</v>
      </c>
      <c r="P184" s="22">
        <f t="shared" si="39"/>
        <v>0</v>
      </c>
      <c r="Q184" s="22">
        <f t="shared" si="39"/>
        <v>1</v>
      </c>
      <c r="R184" s="22">
        <f t="shared" si="32"/>
        <v>547</v>
      </c>
      <c r="S184" s="22">
        <f t="shared" si="33"/>
        <v>461</v>
      </c>
      <c r="T184" s="22">
        <f t="shared" si="34"/>
        <v>1008</v>
      </c>
    </row>
    <row r="185" spans="1:20" ht="27.75">
      <c r="A185" s="60"/>
      <c r="B185" s="60"/>
      <c r="C185" s="22" t="s">
        <v>58</v>
      </c>
      <c r="D185" s="22">
        <f>+D126+D152+D163+D165+D170+D182+D183</f>
        <v>54</v>
      </c>
      <c r="E185" s="22">
        <f aca="true" t="shared" si="40" ref="E185:Q185">+E126+E152+E163+E165+E170+E182+E183</f>
        <v>48</v>
      </c>
      <c r="F185" s="22">
        <f t="shared" si="40"/>
        <v>0</v>
      </c>
      <c r="G185" s="22">
        <f t="shared" si="40"/>
        <v>0</v>
      </c>
      <c r="H185" s="22">
        <f t="shared" si="40"/>
        <v>0</v>
      </c>
      <c r="I185" s="22">
        <f t="shared" si="40"/>
        <v>0</v>
      </c>
      <c r="J185" s="22">
        <f t="shared" si="40"/>
        <v>0</v>
      </c>
      <c r="K185" s="22">
        <f t="shared" si="40"/>
        <v>0</v>
      </c>
      <c r="L185" s="22">
        <f t="shared" si="40"/>
        <v>0</v>
      </c>
      <c r="M185" s="22">
        <f t="shared" si="40"/>
        <v>0</v>
      </c>
      <c r="N185" s="22">
        <f t="shared" si="40"/>
        <v>0</v>
      </c>
      <c r="O185" s="22">
        <f t="shared" si="40"/>
        <v>0</v>
      </c>
      <c r="P185" s="22">
        <f t="shared" si="40"/>
        <v>0</v>
      </c>
      <c r="Q185" s="22">
        <f t="shared" si="40"/>
        <v>0</v>
      </c>
      <c r="R185" s="22">
        <f t="shared" si="32"/>
        <v>54</v>
      </c>
      <c r="S185" s="22">
        <f t="shared" si="33"/>
        <v>48</v>
      </c>
      <c r="T185" s="22">
        <f t="shared" si="34"/>
        <v>102</v>
      </c>
    </row>
    <row r="186" spans="1:20" ht="27.75">
      <c r="A186" s="60" t="s">
        <v>54</v>
      </c>
      <c r="B186" s="60"/>
      <c r="C186" s="60"/>
      <c r="D186" s="22">
        <f>SUM(D184:D185)</f>
        <v>593</v>
      </c>
      <c r="E186" s="22">
        <f aca="true" t="shared" si="41" ref="E186:Q186">SUM(E184:E185)</f>
        <v>500</v>
      </c>
      <c r="F186" s="22">
        <f t="shared" si="41"/>
        <v>3</v>
      </c>
      <c r="G186" s="22">
        <f t="shared" si="41"/>
        <v>2</v>
      </c>
      <c r="H186" s="22">
        <f t="shared" si="41"/>
        <v>4</v>
      </c>
      <c r="I186" s="22">
        <f t="shared" si="41"/>
        <v>3</v>
      </c>
      <c r="J186" s="22">
        <f t="shared" si="41"/>
        <v>0</v>
      </c>
      <c r="K186" s="22">
        <f t="shared" si="41"/>
        <v>0</v>
      </c>
      <c r="L186" s="22">
        <f t="shared" si="41"/>
        <v>0</v>
      </c>
      <c r="M186" s="22">
        <f t="shared" si="41"/>
        <v>2</v>
      </c>
      <c r="N186" s="22">
        <f t="shared" si="41"/>
        <v>1</v>
      </c>
      <c r="O186" s="22">
        <f t="shared" si="41"/>
        <v>1</v>
      </c>
      <c r="P186" s="22">
        <f t="shared" si="41"/>
        <v>0</v>
      </c>
      <c r="Q186" s="22">
        <f t="shared" si="41"/>
        <v>1</v>
      </c>
      <c r="R186" s="22">
        <f t="shared" si="32"/>
        <v>601</v>
      </c>
      <c r="S186" s="22">
        <f t="shared" si="33"/>
        <v>509</v>
      </c>
      <c r="T186" s="22">
        <f>+S186+R186</f>
        <v>1110</v>
      </c>
    </row>
  </sheetData>
  <sheetProtection/>
  <mergeCells count="86">
    <mergeCell ref="A78:A79"/>
    <mergeCell ref="A81:A86"/>
    <mergeCell ref="A38:A43"/>
    <mergeCell ref="A34:A36"/>
    <mergeCell ref="A7:A10"/>
    <mergeCell ref="A100:A103"/>
    <mergeCell ref="A32:B32"/>
    <mergeCell ref="A33:B33"/>
    <mergeCell ref="A44:B44"/>
    <mergeCell ref="A37:B37"/>
    <mergeCell ref="D2:E2"/>
    <mergeCell ref="F2:G2"/>
    <mergeCell ref="H2:I2"/>
    <mergeCell ref="A21:A30"/>
    <mergeCell ref="L2:M2"/>
    <mergeCell ref="J2:K2"/>
    <mergeCell ref="A31:B31"/>
    <mergeCell ref="N2:O2"/>
    <mergeCell ref="A12:B12"/>
    <mergeCell ref="A171:A172"/>
    <mergeCell ref="A45:A55"/>
    <mergeCell ref="A56:A59"/>
    <mergeCell ref="A71:B71"/>
    <mergeCell ref="A72:B72"/>
    <mergeCell ref="A77:B77"/>
    <mergeCell ref="A127:A129"/>
    <mergeCell ref="A1:T1"/>
    <mergeCell ref="A5:B5"/>
    <mergeCell ref="A4:B4"/>
    <mergeCell ref="A6:B6"/>
    <mergeCell ref="A11:B11"/>
    <mergeCell ref="A13:A20"/>
    <mergeCell ref="A2:B3"/>
    <mergeCell ref="C2:C3"/>
    <mergeCell ref="P2:Q2"/>
    <mergeCell ref="R2:T2"/>
    <mergeCell ref="A93:C93"/>
    <mergeCell ref="A88:B88"/>
    <mergeCell ref="A90:B90"/>
    <mergeCell ref="A60:A67"/>
    <mergeCell ref="A80:B80"/>
    <mergeCell ref="A99:B99"/>
    <mergeCell ref="A73:A76"/>
    <mergeCell ref="A94:T94"/>
    <mergeCell ref="P95:Q95"/>
    <mergeCell ref="A91:B92"/>
    <mergeCell ref="A89:B89"/>
    <mergeCell ref="A68:A70"/>
    <mergeCell ref="R95:T95"/>
    <mergeCell ref="A87:B87"/>
    <mergeCell ref="A95:B96"/>
    <mergeCell ref="C95:C96"/>
    <mergeCell ref="D95:E95"/>
    <mergeCell ref="J95:K95"/>
    <mergeCell ref="L95:M95"/>
    <mergeCell ref="N95:O95"/>
    <mergeCell ref="A97:B97"/>
    <mergeCell ref="A104:B104"/>
    <mergeCell ref="A105:B105"/>
    <mergeCell ref="A174:A179"/>
    <mergeCell ref="A106:A113"/>
    <mergeCell ref="H95:I95"/>
    <mergeCell ref="F95:G95"/>
    <mergeCell ref="A98:B98"/>
    <mergeCell ref="A126:B126"/>
    <mergeCell ref="A114:A123"/>
    <mergeCell ref="A124:B124"/>
    <mergeCell ref="A125:B125"/>
    <mergeCell ref="A130:B130"/>
    <mergeCell ref="A137:B137"/>
    <mergeCell ref="A138:A148"/>
    <mergeCell ref="A149:A152"/>
    <mergeCell ref="A131:A136"/>
    <mergeCell ref="A153:A160"/>
    <mergeCell ref="A161:A163"/>
    <mergeCell ref="A164:B164"/>
    <mergeCell ref="A165:B165"/>
    <mergeCell ref="A166:A169"/>
    <mergeCell ref="A170:B170"/>
    <mergeCell ref="A173:B173"/>
    <mergeCell ref="A183:B183"/>
    <mergeCell ref="A184:B185"/>
    <mergeCell ref="A186:C186"/>
    <mergeCell ref="A180:B180"/>
    <mergeCell ref="A181:B181"/>
    <mergeCell ref="A182:B182"/>
  </mergeCells>
  <printOptions horizontalCentered="1"/>
  <pageMargins left="0.17" right="0.17" top="0.275590551181102" bottom="0.2" header="0.196850393700787" footer="0.16"/>
  <pageSetup fitToHeight="0" fitToWidth="1" horizontalDpi="600" verticalDpi="600" orientation="portrait" paperSize="9" scale="88" r:id="rId1"/>
  <rowBreaks count="5" manualBreakCount="5">
    <brk id="33" max="255" man="1"/>
    <brk id="63" max="255" man="1"/>
    <brk id="93" max="255" man="1"/>
    <brk id="126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2"/>
  <sheetViews>
    <sheetView rightToLeft="1" view="pageBreakPreview" zoomScale="50" zoomScaleNormal="90" zoomScaleSheetLayoutView="50" zoomScalePageLayoutView="0" workbookViewId="0" topLeftCell="A1">
      <selection activeCell="H132" sqref="H132"/>
    </sheetView>
  </sheetViews>
  <sheetFormatPr defaultColWidth="9.00390625" defaultRowHeight="15"/>
  <cols>
    <col min="1" max="1" width="10.7109375" style="54" customWidth="1"/>
    <col min="2" max="2" width="16.421875" style="54" customWidth="1"/>
    <col min="3" max="3" width="10.8515625" style="54" customWidth="1"/>
    <col min="4" max="7" width="4.28125" style="57" bestFit="1" customWidth="1"/>
    <col min="8" max="9" width="7.140625" style="57" bestFit="1" customWidth="1"/>
    <col min="10" max="11" width="4.28125" style="57" bestFit="1" customWidth="1"/>
    <col min="12" max="12" width="5.7109375" style="57" bestFit="1" customWidth="1"/>
    <col min="13" max="19" width="4.28125" style="57" bestFit="1" customWidth="1"/>
    <col min="20" max="21" width="5.7109375" style="57" bestFit="1" customWidth="1"/>
    <col min="22" max="25" width="4.28125" style="57" bestFit="1" customWidth="1"/>
    <col min="26" max="26" width="3.7109375" style="57" customWidth="1"/>
    <col min="27" max="27" width="4.00390625" style="57" customWidth="1"/>
    <col min="28" max="28" width="4.28125" style="57" bestFit="1" customWidth="1"/>
    <col min="29" max="31" width="2.8515625" style="57" bestFit="1" customWidth="1"/>
    <col min="32" max="32" width="7.57421875" style="57" bestFit="1" customWidth="1"/>
    <col min="33" max="34" width="7.140625" style="57" bestFit="1" customWidth="1"/>
    <col min="35" max="16384" width="9.00390625" style="57" customWidth="1"/>
  </cols>
  <sheetData>
    <row r="1" spans="1:34" ht="27.75">
      <c r="A1" s="73" t="s">
        <v>245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ht="27.75">
      <c r="A2" s="69" t="s">
        <v>1</v>
      </c>
      <c r="B2" s="60"/>
      <c r="C2" s="69" t="s">
        <v>90</v>
      </c>
      <c r="D2" s="160" t="s">
        <v>7</v>
      </c>
      <c r="E2" s="160"/>
      <c r="F2" s="160" t="s">
        <v>98</v>
      </c>
      <c r="G2" s="160"/>
      <c r="H2" s="160" t="s">
        <v>8</v>
      </c>
      <c r="I2" s="160"/>
      <c r="J2" s="160" t="s">
        <v>9</v>
      </c>
      <c r="K2" s="160"/>
      <c r="L2" s="160" t="s">
        <v>10</v>
      </c>
      <c r="M2" s="160"/>
      <c r="N2" s="160" t="s">
        <v>11</v>
      </c>
      <c r="O2" s="160"/>
      <c r="P2" s="160" t="s">
        <v>12</v>
      </c>
      <c r="Q2" s="160"/>
      <c r="R2" s="160" t="s">
        <v>13</v>
      </c>
      <c r="S2" s="160"/>
      <c r="T2" s="160" t="s">
        <v>14</v>
      </c>
      <c r="U2" s="160"/>
      <c r="V2" s="160" t="s">
        <v>15</v>
      </c>
      <c r="W2" s="160"/>
      <c r="X2" s="76" t="s">
        <v>16</v>
      </c>
      <c r="Y2" s="76"/>
      <c r="Z2" s="76" t="s">
        <v>17</v>
      </c>
      <c r="AA2" s="76"/>
      <c r="AB2" s="76" t="s">
        <v>18</v>
      </c>
      <c r="AC2" s="76"/>
      <c r="AD2" s="76" t="s">
        <v>19</v>
      </c>
      <c r="AE2" s="76"/>
      <c r="AF2" s="76" t="s">
        <v>0</v>
      </c>
      <c r="AG2" s="76"/>
      <c r="AH2" s="76"/>
    </row>
    <row r="3" spans="1:34" ht="26.25" customHeight="1">
      <c r="A3" s="60"/>
      <c r="B3" s="60"/>
      <c r="C3" s="60"/>
      <c r="D3" s="161" t="s">
        <v>110</v>
      </c>
      <c r="E3" s="161" t="s">
        <v>111</v>
      </c>
      <c r="F3" s="161" t="s">
        <v>110</v>
      </c>
      <c r="G3" s="161" t="s">
        <v>111</v>
      </c>
      <c r="H3" s="161" t="s">
        <v>110</v>
      </c>
      <c r="I3" s="161" t="s">
        <v>111</v>
      </c>
      <c r="J3" s="161" t="s">
        <v>110</v>
      </c>
      <c r="K3" s="161" t="s">
        <v>111</v>
      </c>
      <c r="L3" s="161" t="s">
        <v>110</v>
      </c>
      <c r="M3" s="161" t="s">
        <v>111</v>
      </c>
      <c r="N3" s="161" t="s">
        <v>110</v>
      </c>
      <c r="O3" s="161" t="s">
        <v>111</v>
      </c>
      <c r="P3" s="161" t="s">
        <v>110</v>
      </c>
      <c r="Q3" s="161" t="s">
        <v>111</v>
      </c>
      <c r="R3" s="161" t="s">
        <v>110</v>
      </c>
      <c r="S3" s="161" t="s">
        <v>111</v>
      </c>
      <c r="T3" s="161" t="s">
        <v>110</v>
      </c>
      <c r="U3" s="161" t="s">
        <v>111</v>
      </c>
      <c r="V3" s="161" t="s">
        <v>110</v>
      </c>
      <c r="W3" s="161" t="s">
        <v>111</v>
      </c>
      <c r="X3" s="161" t="s">
        <v>110</v>
      </c>
      <c r="Y3" s="161" t="s">
        <v>111</v>
      </c>
      <c r="Z3" s="161" t="s">
        <v>110</v>
      </c>
      <c r="AA3" s="161" t="s">
        <v>111</v>
      </c>
      <c r="AB3" s="161" t="s">
        <v>110</v>
      </c>
      <c r="AC3" s="161" t="s">
        <v>111</v>
      </c>
      <c r="AD3" s="161" t="s">
        <v>110</v>
      </c>
      <c r="AE3" s="161" t="s">
        <v>111</v>
      </c>
      <c r="AF3" s="161" t="s">
        <v>110</v>
      </c>
      <c r="AG3" s="161" t="s">
        <v>111</v>
      </c>
      <c r="AH3" s="55" t="s">
        <v>20</v>
      </c>
    </row>
    <row r="4" spans="1:34" ht="27.75" customHeight="1">
      <c r="A4" s="162" t="s">
        <v>23</v>
      </c>
      <c r="B4" s="153"/>
      <c r="C4" s="58" t="s">
        <v>55</v>
      </c>
      <c r="D4" s="58">
        <v>5</v>
      </c>
      <c r="E4" s="58">
        <v>3</v>
      </c>
      <c r="F4" s="58">
        <v>8</v>
      </c>
      <c r="G4" s="58">
        <v>4</v>
      </c>
      <c r="H4" s="58">
        <v>71</v>
      </c>
      <c r="I4" s="58">
        <v>36</v>
      </c>
      <c r="J4" s="58">
        <v>2</v>
      </c>
      <c r="K4" s="58">
        <v>0</v>
      </c>
      <c r="L4" s="58">
        <v>14</v>
      </c>
      <c r="M4" s="58">
        <v>8</v>
      </c>
      <c r="N4" s="58">
        <v>1</v>
      </c>
      <c r="O4" s="58">
        <v>0</v>
      </c>
      <c r="P4" s="58">
        <v>4</v>
      </c>
      <c r="Q4" s="58">
        <v>1</v>
      </c>
      <c r="R4" s="58">
        <v>8</v>
      </c>
      <c r="S4" s="58">
        <v>1</v>
      </c>
      <c r="T4" s="58">
        <v>34</v>
      </c>
      <c r="U4" s="58">
        <v>23</v>
      </c>
      <c r="V4" s="58">
        <v>17</v>
      </c>
      <c r="W4" s="58">
        <v>12</v>
      </c>
      <c r="X4" s="58">
        <v>7</v>
      </c>
      <c r="Y4" s="58">
        <v>3</v>
      </c>
      <c r="Z4" s="58">
        <v>1</v>
      </c>
      <c r="AA4" s="58">
        <v>2</v>
      </c>
      <c r="AB4" s="58">
        <v>10</v>
      </c>
      <c r="AC4" s="58">
        <v>3</v>
      </c>
      <c r="AD4" s="58">
        <v>0</v>
      </c>
      <c r="AE4" s="58">
        <v>0</v>
      </c>
      <c r="AF4" s="53">
        <f>+AD4+AB4+Z4+X4+V4+T4+R4+P4+N4+L4+J4+H4+F4+D4</f>
        <v>182</v>
      </c>
      <c r="AG4" s="53">
        <f>+AE4+AC4+AA4+Y4+W4+U4+S4+Q4+O4+M4+K4+I4+G4+E4</f>
        <v>96</v>
      </c>
      <c r="AH4" s="53">
        <f>+AG4+AF4</f>
        <v>278</v>
      </c>
    </row>
    <row r="5" spans="1:34" ht="27.75" customHeight="1">
      <c r="A5" s="153" t="s">
        <v>24</v>
      </c>
      <c r="B5" s="153"/>
      <c r="C5" s="58" t="s">
        <v>55</v>
      </c>
      <c r="D5" s="58">
        <v>5</v>
      </c>
      <c r="E5" s="58">
        <v>0</v>
      </c>
      <c r="F5" s="58">
        <v>1</v>
      </c>
      <c r="G5" s="58">
        <v>0</v>
      </c>
      <c r="H5" s="58">
        <v>40</v>
      </c>
      <c r="I5" s="58">
        <v>24</v>
      </c>
      <c r="J5" s="58">
        <v>3</v>
      </c>
      <c r="K5" s="58">
        <v>1</v>
      </c>
      <c r="L5" s="58">
        <v>3</v>
      </c>
      <c r="M5" s="58">
        <v>4</v>
      </c>
      <c r="N5" s="58">
        <v>0</v>
      </c>
      <c r="O5" s="58">
        <v>1</v>
      </c>
      <c r="P5" s="58">
        <v>1</v>
      </c>
      <c r="Q5" s="58">
        <v>1</v>
      </c>
      <c r="R5" s="58">
        <v>3</v>
      </c>
      <c r="S5" s="58">
        <v>1</v>
      </c>
      <c r="T5" s="58">
        <v>12</v>
      </c>
      <c r="U5" s="58">
        <v>8</v>
      </c>
      <c r="V5" s="58">
        <v>3</v>
      </c>
      <c r="W5" s="58">
        <v>0</v>
      </c>
      <c r="X5" s="58">
        <v>1</v>
      </c>
      <c r="Y5" s="58">
        <v>1</v>
      </c>
      <c r="Z5" s="58">
        <v>1</v>
      </c>
      <c r="AA5" s="58">
        <v>1</v>
      </c>
      <c r="AB5" s="58">
        <v>2</v>
      </c>
      <c r="AC5" s="58">
        <v>0</v>
      </c>
      <c r="AD5" s="58">
        <v>0</v>
      </c>
      <c r="AE5" s="58">
        <v>0</v>
      </c>
      <c r="AF5" s="53">
        <f aca="true" t="shared" si="0" ref="AF5:AF68">+AD5+AB5+Z5+X5+V5+T5+R5+P5+N5+L5+J5+H5+F5+D5</f>
        <v>75</v>
      </c>
      <c r="AG5" s="53">
        <f aca="true" t="shared" si="1" ref="AG5:AG68">+AE5+AC5+AA5+Y5+W5+U5+S5+Q5+O5+M5+K5+I5+G5+E5</f>
        <v>42</v>
      </c>
      <c r="AH5" s="53">
        <f aca="true" t="shared" si="2" ref="AH5:AH68">+AG5+AF5</f>
        <v>117</v>
      </c>
    </row>
    <row r="6" spans="1:34" ht="27.75" customHeight="1">
      <c r="A6" s="153" t="s">
        <v>25</v>
      </c>
      <c r="B6" s="153"/>
      <c r="C6" s="58" t="s">
        <v>55</v>
      </c>
      <c r="D6" s="58">
        <v>2</v>
      </c>
      <c r="E6" s="58">
        <v>4</v>
      </c>
      <c r="F6" s="58">
        <v>0</v>
      </c>
      <c r="G6" s="58">
        <v>0</v>
      </c>
      <c r="H6" s="58">
        <v>28</v>
      </c>
      <c r="I6" s="58">
        <v>38</v>
      </c>
      <c r="J6" s="58">
        <v>2</v>
      </c>
      <c r="K6" s="58">
        <v>5</v>
      </c>
      <c r="L6" s="58">
        <v>5</v>
      </c>
      <c r="M6" s="58">
        <v>4</v>
      </c>
      <c r="N6" s="58">
        <v>0</v>
      </c>
      <c r="O6" s="58">
        <v>1</v>
      </c>
      <c r="P6" s="58">
        <v>0</v>
      </c>
      <c r="Q6" s="58">
        <v>0</v>
      </c>
      <c r="R6" s="58">
        <v>6</v>
      </c>
      <c r="S6" s="58">
        <v>9</v>
      </c>
      <c r="T6" s="58">
        <v>10</v>
      </c>
      <c r="U6" s="58">
        <v>20</v>
      </c>
      <c r="V6" s="58">
        <v>6</v>
      </c>
      <c r="W6" s="58">
        <v>8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3">
        <f t="shared" si="0"/>
        <v>59</v>
      </c>
      <c r="AG6" s="53">
        <f t="shared" si="1"/>
        <v>89</v>
      </c>
      <c r="AH6" s="53">
        <f t="shared" si="2"/>
        <v>148</v>
      </c>
    </row>
    <row r="7" spans="1:34" ht="27.75" customHeight="1">
      <c r="A7" s="163" t="s">
        <v>112</v>
      </c>
      <c r="B7" s="164"/>
      <c r="C7" s="58" t="s">
        <v>55</v>
      </c>
      <c r="D7" s="58">
        <v>0</v>
      </c>
      <c r="E7" s="58">
        <v>0</v>
      </c>
      <c r="F7" s="58">
        <v>0</v>
      </c>
      <c r="G7" s="58">
        <v>0</v>
      </c>
      <c r="H7" s="58">
        <v>68</v>
      </c>
      <c r="I7" s="58">
        <v>32</v>
      </c>
      <c r="J7" s="58">
        <v>0</v>
      </c>
      <c r="K7" s="58">
        <v>0</v>
      </c>
      <c r="L7" s="58">
        <v>14</v>
      </c>
      <c r="M7" s="58">
        <v>1</v>
      </c>
      <c r="N7" s="58">
        <v>2</v>
      </c>
      <c r="O7" s="58">
        <v>0</v>
      </c>
      <c r="P7" s="58">
        <v>1</v>
      </c>
      <c r="Q7" s="58">
        <v>0</v>
      </c>
      <c r="R7" s="58">
        <v>0</v>
      </c>
      <c r="S7" s="58">
        <v>0</v>
      </c>
      <c r="T7" s="58">
        <v>15</v>
      </c>
      <c r="U7" s="58">
        <v>13</v>
      </c>
      <c r="V7" s="58">
        <v>4</v>
      </c>
      <c r="W7" s="58">
        <v>3</v>
      </c>
      <c r="X7" s="58">
        <v>5</v>
      </c>
      <c r="Y7" s="58">
        <v>1</v>
      </c>
      <c r="Z7" s="58">
        <v>0</v>
      </c>
      <c r="AA7" s="58">
        <v>1</v>
      </c>
      <c r="AB7" s="58">
        <v>0</v>
      </c>
      <c r="AC7" s="58">
        <v>0</v>
      </c>
      <c r="AD7" s="58">
        <v>0</v>
      </c>
      <c r="AE7" s="58">
        <v>0</v>
      </c>
      <c r="AF7" s="53">
        <f t="shared" si="0"/>
        <v>109</v>
      </c>
      <c r="AG7" s="53">
        <f t="shared" si="1"/>
        <v>51</v>
      </c>
      <c r="AH7" s="53">
        <f t="shared" si="2"/>
        <v>160</v>
      </c>
    </row>
    <row r="8" spans="1:34" ht="27.75" customHeight="1">
      <c r="A8" s="165" t="s">
        <v>113</v>
      </c>
      <c r="B8" s="166"/>
      <c r="C8" s="58" t="s">
        <v>55</v>
      </c>
      <c r="D8" s="58">
        <v>2</v>
      </c>
      <c r="E8" s="58">
        <v>0</v>
      </c>
      <c r="F8" s="58">
        <v>0</v>
      </c>
      <c r="G8" s="58">
        <v>25</v>
      </c>
      <c r="H8" s="58">
        <v>5</v>
      </c>
      <c r="I8" s="58">
        <v>1</v>
      </c>
      <c r="J8" s="58">
        <v>0</v>
      </c>
      <c r="K8" s="58">
        <v>2</v>
      </c>
      <c r="L8" s="58">
        <v>0</v>
      </c>
      <c r="M8" s="58">
        <v>1</v>
      </c>
      <c r="N8" s="58">
        <v>0</v>
      </c>
      <c r="O8" s="58">
        <v>1</v>
      </c>
      <c r="P8" s="58">
        <v>0</v>
      </c>
      <c r="Q8" s="58">
        <v>4</v>
      </c>
      <c r="R8" s="58">
        <v>0</v>
      </c>
      <c r="S8" s="58">
        <v>9</v>
      </c>
      <c r="T8" s="58">
        <v>3</v>
      </c>
      <c r="U8" s="58">
        <v>3</v>
      </c>
      <c r="V8" s="58">
        <v>0</v>
      </c>
      <c r="W8" s="58">
        <v>1</v>
      </c>
      <c r="X8" s="58">
        <v>0</v>
      </c>
      <c r="Y8" s="58">
        <v>0</v>
      </c>
      <c r="Z8" s="58">
        <v>0</v>
      </c>
      <c r="AA8" s="58">
        <v>2</v>
      </c>
      <c r="AB8" s="58">
        <v>0</v>
      </c>
      <c r="AC8" s="58">
        <v>0</v>
      </c>
      <c r="AD8" s="58">
        <v>0</v>
      </c>
      <c r="AE8" s="58">
        <v>0</v>
      </c>
      <c r="AF8" s="53">
        <f t="shared" si="0"/>
        <v>10</v>
      </c>
      <c r="AG8" s="53">
        <f t="shared" si="1"/>
        <v>49</v>
      </c>
      <c r="AH8" s="53">
        <f t="shared" si="2"/>
        <v>59</v>
      </c>
    </row>
    <row r="9" spans="1:34" ht="27.75" customHeight="1">
      <c r="A9" s="153" t="s">
        <v>114</v>
      </c>
      <c r="B9" s="153"/>
      <c r="C9" s="58" t="s">
        <v>55</v>
      </c>
      <c r="D9" s="58">
        <v>0</v>
      </c>
      <c r="E9" s="58">
        <v>1</v>
      </c>
      <c r="F9" s="58">
        <v>0</v>
      </c>
      <c r="G9" s="58">
        <v>0</v>
      </c>
      <c r="H9" s="58">
        <v>7</v>
      </c>
      <c r="I9" s="58">
        <v>6</v>
      </c>
      <c r="J9" s="58">
        <v>1</v>
      </c>
      <c r="K9" s="58">
        <v>0</v>
      </c>
      <c r="L9" s="58">
        <v>1</v>
      </c>
      <c r="M9" s="58">
        <v>1</v>
      </c>
      <c r="N9" s="58">
        <v>0</v>
      </c>
      <c r="O9" s="58">
        <v>0</v>
      </c>
      <c r="P9" s="58">
        <v>1</v>
      </c>
      <c r="Q9" s="58">
        <v>0</v>
      </c>
      <c r="R9" s="58">
        <v>0</v>
      </c>
      <c r="S9" s="58">
        <v>1</v>
      </c>
      <c r="T9" s="58">
        <v>5</v>
      </c>
      <c r="U9" s="58">
        <v>4</v>
      </c>
      <c r="V9" s="58">
        <v>1</v>
      </c>
      <c r="W9" s="58">
        <v>1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3">
        <f t="shared" si="0"/>
        <v>17</v>
      </c>
      <c r="AG9" s="53">
        <f t="shared" si="1"/>
        <v>14</v>
      </c>
      <c r="AH9" s="53">
        <f t="shared" si="2"/>
        <v>31</v>
      </c>
    </row>
    <row r="10" spans="1:34" ht="27.75" customHeight="1">
      <c r="A10" s="165" t="s">
        <v>116</v>
      </c>
      <c r="B10" s="166"/>
      <c r="C10" s="58" t="s">
        <v>55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3">
        <f t="shared" si="0"/>
        <v>0</v>
      </c>
      <c r="AG10" s="53">
        <f t="shared" si="1"/>
        <v>0</v>
      </c>
      <c r="AH10" s="53">
        <f t="shared" si="2"/>
        <v>0</v>
      </c>
    </row>
    <row r="11" spans="1:34" ht="27.75" customHeight="1">
      <c r="A11" s="59" t="s">
        <v>115</v>
      </c>
      <c r="B11" s="59"/>
      <c r="C11" s="51" t="s">
        <v>55</v>
      </c>
      <c r="D11" s="51">
        <f>SUM(D7:D10)</f>
        <v>2</v>
      </c>
      <c r="E11" s="51">
        <f aca="true" t="shared" si="3" ref="E11:AE11">SUM(E7:E10)</f>
        <v>1</v>
      </c>
      <c r="F11" s="51">
        <f t="shared" si="3"/>
        <v>0</v>
      </c>
      <c r="G11" s="51">
        <f t="shared" si="3"/>
        <v>25</v>
      </c>
      <c r="H11" s="51">
        <f t="shared" si="3"/>
        <v>80</v>
      </c>
      <c r="I11" s="51">
        <f t="shared" si="3"/>
        <v>39</v>
      </c>
      <c r="J11" s="51">
        <f t="shared" si="3"/>
        <v>1</v>
      </c>
      <c r="K11" s="51">
        <f t="shared" si="3"/>
        <v>2</v>
      </c>
      <c r="L11" s="51">
        <f t="shared" si="3"/>
        <v>15</v>
      </c>
      <c r="M11" s="51">
        <f t="shared" si="3"/>
        <v>3</v>
      </c>
      <c r="N11" s="51">
        <f t="shared" si="3"/>
        <v>2</v>
      </c>
      <c r="O11" s="51">
        <f t="shared" si="3"/>
        <v>1</v>
      </c>
      <c r="P11" s="51">
        <f t="shared" si="3"/>
        <v>2</v>
      </c>
      <c r="Q11" s="51">
        <f t="shared" si="3"/>
        <v>4</v>
      </c>
      <c r="R11" s="51">
        <f t="shared" si="3"/>
        <v>0</v>
      </c>
      <c r="S11" s="51">
        <f t="shared" si="3"/>
        <v>10</v>
      </c>
      <c r="T11" s="51">
        <f t="shared" si="3"/>
        <v>23</v>
      </c>
      <c r="U11" s="51">
        <f t="shared" si="3"/>
        <v>20</v>
      </c>
      <c r="V11" s="51">
        <f t="shared" si="3"/>
        <v>5</v>
      </c>
      <c r="W11" s="51">
        <f t="shared" si="3"/>
        <v>5</v>
      </c>
      <c r="X11" s="51">
        <f t="shared" si="3"/>
        <v>6</v>
      </c>
      <c r="Y11" s="51">
        <f t="shared" si="3"/>
        <v>1</v>
      </c>
      <c r="Z11" s="51">
        <f t="shared" si="3"/>
        <v>0</v>
      </c>
      <c r="AA11" s="51">
        <f t="shared" si="3"/>
        <v>3</v>
      </c>
      <c r="AB11" s="51">
        <f t="shared" si="3"/>
        <v>0</v>
      </c>
      <c r="AC11" s="51">
        <f t="shared" si="3"/>
        <v>0</v>
      </c>
      <c r="AD11" s="51">
        <f t="shared" si="3"/>
        <v>0</v>
      </c>
      <c r="AE11" s="51">
        <f t="shared" si="3"/>
        <v>0</v>
      </c>
      <c r="AF11" s="53">
        <f t="shared" si="0"/>
        <v>136</v>
      </c>
      <c r="AG11" s="53">
        <f t="shared" si="1"/>
        <v>114</v>
      </c>
      <c r="AH11" s="53">
        <f t="shared" si="2"/>
        <v>250</v>
      </c>
    </row>
    <row r="12" spans="1:34" ht="27.75" customHeight="1">
      <c r="A12" s="153" t="s">
        <v>26</v>
      </c>
      <c r="B12" s="153"/>
      <c r="C12" s="58" t="s">
        <v>55</v>
      </c>
      <c r="D12" s="58">
        <v>0</v>
      </c>
      <c r="E12" s="58">
        <v>0</v>
      </c>
      <c r="F12" s="58">
        <v>0</v>
      </c>
      <c r="G12" s="58">
        <v>0</v>
      </c>
      <c r="H12" s="58">
        <v>33</v>
      </c>
      <c r="I12" s="58">
        <v>50</v>
      </c>
      <c r="J12" s="58">
        <v>0</v>
      </c>
      <c r="K12" s="58">
        <v>0</v>
      </c>
      <c r="L12" s="58">
        <v>0</v>
      </c>
      <c r="M12" s="58">
        <v>0</v>
      </c>
      <c r="N12" s="58">
        <v>3</v>
      </c>
      <c r="O12" s="58">
        <v>2</v>
      </c>
      <c r="P12" s="58">
        <v>0</v>
      </c>
      <c r="Q12" s="58">
        <v>0</v>
      </c>
      <c r="R12" s="58">
        <v>0</v>
      </c>
      <c r="S12" s="58">
        <v>0</v>
      </c>
      <c r="T12" s="58">
        <v>4</v>
      </c>
      <c r="U12" s="58">
        <v>15</v>
      </c>
      <c r="V12" s="58">
        <v>6</v>
      </c>
      <c r="W12" s="58">
        <v>2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3">
        <f t="shared" si="0"/>
        <v>46</v>
      </c>
      <c r="AG12" s="53">
        <f t="shared" si="1"/>
        <v>69</v>
      </c>
      <c r="AH12" s="53">
        <f t="shared" si="2"/>
        <v>115</v>
      </c>
    </row>
    <row r="13" spans="1:34" ht="27.75" customHeight="1">
      <c r="A13" s="167" t="s">
        <v>118</v>
      </c>
      <c r="B13" s="18" t="s">
        <v>120</v>
      </c>
      <c r="C13" s="58" t="s">
        <v>55</v>
      </c>
      <c r="D13" s="58">
        <v>0</v>
      </c>
      <c r="E13" s="58">
        <v>0</v>
      </c>
      <c r="F13" s="58">
        <v>0</v>
      </c>
      <c r="G13" s="58">
        <v>0</v>
      </c>
      <c r="H13" s="58">
        <v>19</v>
      </c>
      <c r="I13" s="58">
        <v>23</v>
      </c>
      <c r="J13" s="58">
        <v>1</v>
      </c>
      <c r="K13" s="58">
        <v>0</v>
      </c>
      <c r="L13" s="58">
        <v>2</v>
      </c>
      <c r="M13" s="58">
        <v>1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1</v>
      </c>
      <c r="T13" s="58">
        <v>5</v>
      </c>
      <c r="U13" s="58">
        <v>3</v>
      </c>
      <c r="V13" s="58">
        <v>0</v>
      </c>
      <c r="W13" s="58">
        <v>1</v>
      </c>
      <c r="X13" s="58">
        <v>0</v>
      </c>
      <c r="Y13" s="58">
        <v>1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3">
        <f t="shared" si="0"/>
        <v>27</v>
      </c>
      <c r="AG13" s="53">
        <f t="shared" si="1"/>
        <v>30</v>
      </c>
      <c r="AH13" s="53">
        <f t="shared" si="2"/>
        <v>57</v>
      </c>
    </row>
    <row r="14" spans="1:34" ht="27.75" customHeight="1">
      <c r="A14" s="167"/>
      <c r="B14" s="18" t="s">
        <v>71</v>
      </c>
      <c r="C14" s="58" t="s">
        <v>55</v>
      </c>
      <c r="D14" s="58">
        <v>0</v>
      </c>
      <c r="E14" s="58">
        <v>0</v>
      </c>
      <c r="F14" s="58">
        <v>0</v>
      </c>
      <c r="G14" s="58">
        <v>0</v>
      </c>
      <c r="H14" s="58">
        <v>53</v>
      </c>
      <c r="I14" s="58">
        <v>3</v>
      </c>
      <c r="J14" s="58">
        <v>0</v>
      </c>
      <c r="K14" s="58">
        <v>0</v>
      </c>
      <c r="L14" s="58">
        <v>2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1</v>
      </c>
      <c r="S14" s="58">
        <v>0</v>
      </c>
      <c r="T14" s="58">
        <v>3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3">
        <f t="shared" si="0"/>
        <v>59</v>
      </c>
      <c r="AG14" s="53">
        <f t="shared" si="1"/>
        <v>3</v>
      </c>
      <c r="AH14" s="53">
        <f t="shared" si="2"/>
        <v>62</v>
      </c>
    </row>
    <row r="15" spans="1:34" ht="27.75" customHeight="1">
      <c r="A15" s="167"/>
      <c r="B15" s="18" t="s">
        <v>72</v>
      </c>
      <c r="C15" s="58" t="s">
        <v>55</v>
      </c>
      <c r="D15" s="58">
        <v>0</v>
      </c>
      <c r="E15" s="58">
        <v>0</v>
      </c>
      <c r="F15" s="58">
        <v>0</v>
      </c>
      <c r="G15" s="58">
        <v>0</v>
      </c>
      <c r="H15" s="58">
        <v>26</v>
      </c>
      <c r="I15" s="58">
        <v>6</v>
      </c>
      <c r="J15" s="58">
        <v>0</v>
      </c>
      <c r="K15" s="58">
        <v>0</v>
      </c>
      <c r="L15" s="58">
        <v>3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0</v>
      </c>
      <c r="T15" s="58">
        <v>3</v>
      </c>
      <c r="U15" s="58">
        <v>2</v>
      </c>
      <c r="V15" s="58">
        <v>2</v>
      </c>
      <c r="W15" s="58">
        <v>0</v>
      </c>
      <c r="X15" s="58">
        <v>0</v>
      </c>
      <c r="Y15" s="58">
        <v>1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3">
        <f t="shared" si="0"/>
        <v>36</v>
      </c>
      <c r="AG15" s="53">
        <f t="shared" si="1"/>
        <v>9</v>
      </c>
      <c r="AH15" s="53">
        <f t="shared" si="2"/>
        <v>45</v>
      </c>
    </row>
    <row r="16" spans="1:34" ht="27.75" customHeight="1">
      <c r="A16" s="167"/>
      <c r="B16" s="18" t="s">
        <v>73</v>
      </c>
      <c r="C16" s="58" t="s">
        <v>55</v>
      </c>
      <c r="D16" s="58">
        <v>2</v>
      </c>
      <c r="E16" s="58">
        <v>0</v>
      </c>
      <c r="F16" s="58">
        <v>0</v>
      </c>
      <c r="G16" s="58">
        <v>31</v>
      </c>
      <c r="H16" s="58">
        <v>9</v>
      </c>
      <c r="I16" s="58">
        <v>1</v>
      </c>
      <c r="J16" s="58">
        <v>0</v>
      </c>
      <c r="K16" s="58">
        <v>3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8</v>
      </c>
      <c r="R16" s="58">
        <v>0</v>
      </c>
      <c r="S16" s="58">
        <v>10</v>
      </c>
      <c r="T16" s="58">
        <v>4</v>
      </c>
      <c r="U16" s="58">
        <v>5</v>
      </c>
      <c r="V16" s="58">
        <v>0</v>
      </c>
      <c r="W16" s="58">
        <v>3</v>
      </c>
      <c r="X16" s="58">
        <v>0</v>
      </c>
      <c r="Y16" s="58">
        <v>0</v>
      </c>
      <c r="Z16" s="58">
        <v>0</v>
      </c>
      <c r="AA16" s="58">
        <v>1</v>
      </c>
      <c r="AB16" s="58">
        <v>0</v>
      </c>
      <c r="AC16" s="58">
        <v>0</v>
      </c>
      <c r="AD16" s="58">
        <v>0</v>
      </c>
      <c r="AE16" s="58">
        <v>0</v>
      </c>
      <c r="AF16" s="53">
        <f t="shared" si="0"/>
        <v>15</v>
      </c>
      <c r="AG16" s="53">
        <f t="shared" si="1"/>
        <v>62</v>
      </c>
      <c r="AH16" s="53">
        <f t="shared" si="2"/>
        <v>77</v>
      </c>
    </row>
    <row r="17" spans="1:34" ht="27.75" customHeight="1">
      <c r="A17" s="167"/>
      <c r="B17" s="18" t="s">
        <v>86</v>
      </c>
      <c r="C17" s="58" t="s">
        <v>55</v>
      </c>
      <c r="D17" s="58">
        <v>2</v>
      </c>
      <c r="E17" s="58">
        <v>0</v>
      </c>
      <c r="F17" s="58">
        <v>0</v>
      </c>
      <c r="G17" s="58">
        <v>0</v>
      </c>
      <c r="H17" s="58">
        <v>19</v>
      </c>
      <c r="I17" s="58">
        <v>1</v>
      </c>
      <c r="J17" s="58">
        <v>2</v>
      </c>
      <c r="K17" s="58">
        <v>0</v>
      </c>
      <c r="L17" s="58">
        <v>0</v>
      </c>
      <c r="M17" s="58">
        <v>0</v>
      </c>
      <c r="N17" s="58">
        <v>1</v>
      </c>
      <c r="O17" s="58">
        <v>0</v>
      </c>
      <c r="P17" s="58">
        <v>1</v>
      </c>
      <c r="Q17" s="58">
        <v>0</v>
      </c>
      <c r="R17" s="58">
        <v>1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3">
        <f t="shared" si="0"/>
        <v>26</v>
      </c>
      <c r="AG17" s="53">
        <f t="shared" si="1"/>
        <v>1</v>
      </c>
      <c r="AH17" s="53">
        <f t="shared" si="2"/>
        <v>27</v>
      </c>
    </row>
    <row r="18" spans="1:34" ht="27.75" customHeight="1">
      <c r="A18" s="167"/>
      <c r="B18" s="18" t="s">
        <v>74</v>
      </c>
      <c r="C18" s="58" t="s">
        <v>55</v>
      </c>
      <c r="D18" s="58">
        <v>0</v>
      </c>
      <c r="E18" s="58">
        <v>0</v>
      </c>
      <c r="F18" s="58">
        <v>0</v>
      </c>
      <c r="G18" s="58">
        <v>0</v>
      </c>
      <c r="H18" s="58">
        <v>47</v>
      </c>
      <c r="I18" s="58">
        <v>20</v>
      </c>
      <c r="J18" s="58">
        <v>1</v>
      </c>
      <c r="K18" s="58">
        <v>0</v>
      </c>
      <c r="L18" s="58">
        <v>3</v>
      </c>
      <c r="M18" s="58">
        <v>2</v>
      </c>
      <c r="N18" s="58">
        <v>0</v>
      </c>
      <c r="O18" s="58">
        <v>0</v>
      </c>
      <c r="P18" s="58">
        <v>0</v>
      </c>
      <c r="Q18" s="58">
        <v>0</v>
      </c>
      <c r="R18" s="58">
        <v>2</v>
      </c>
      <c r="S18" s="58">
        <v>0</v>
      </c>
      <c r="T18" s="58">
        <v>4</v>
      </c>
      <c r="U18" s="58">
        <v>2</v>
      </c>
      <c r="V18" s="58">
        <v>1</v>
      </c>
      <c r="W18" s="58">
        <v>3</v>
      </c>
      <c r="X18" s="58">
        <v>0</v>
      </c>
      <c r="Y18" s="58">
        <v>0</v>
      </c>
      <c r="Z18" s="58">
        <v>0</v>
      </c>
      <c r="AA18" s="58">
        <v>0</v>
      </c>
      <c r="AB18" s="58">
        <v>2</v>
      </c>
      <c r="AC18" s="58">
        <v>0</v>
      </c>
      <c r="AD18" s="58">
        <v>0</v>
      </c>
      <c r="AE18" s="58">
        <v>0</v>
      </c>
      <c r="AF18" s="53">
        <f t="shared" si="0"/>
        <v>60</v>
      </c>
      <c r="AG18" s="53">
        <f t="shared" si="1"/>
        <v>27</v>
      </c>
      <c r="AH18" s="53">
        <f t="shared" si="2"/>
        <v>87</v>
      </c>
    </row>
    <row r="19" spans="1:34" ht="27.75" customHeight="1">
      <c r="A19" s="167"/>
      <c r="B19" s="18" t="s">
        <v>121</v>
      </c>
      <c r="C19" s="58" t="s">
        <v>55</v>
      </c>
      <c r="D19" s="58">
        <v>0</v>
      </c>
      <c r="E19" s="58">
        <v>0</v>
      </c>
      <c r="F19" s="58">
        <v>0</v>
      </c>
      <c r="G19" s="58">
        <v>0</v>
      </c>
      <c r="H19" s="58">
        <v>3</v>
      </c>
      <c r="I19" s="58">
        <v>3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2</v>
      </c>
      <c r="S19" s="58">
        <v>0</v>
      </c>
      <c r="T19" s="58">
        <v>0</v>
      </c>
      <c r="U19" s="58">
        <v>3</v>
      </c>
      <c r="V19" s="58">
        <v>0</v>
      </c>
      <c r="W19" s="58">
        <v>0</v>
      </c>
      <c r="X19" s="58">
        <v>0</v>
      </c>
      <c r="Y19" s="58">
        <v>1</v>
      </c>
      <c r="Z19" s="58">
        <v>0</v>
      </c>
      <c r="AA19" s="58">
        <v>0</v>
      </c>
      <c r="AB19" s="58">
        <v>1</v>
      </c>
      <c r="AC19" s="58">
        <v>0</v>
      </c>
      <c r="AD19" s="58">
        <v>0</v>
      </c>
      <c r="AE19" s="58">
        <v>0</v>
      </c>
      <c r="AF19" s="53">
        <f t="shared" si="0"/>
        <v>6</v>
      </c>
      <c r="AG19" s="53">
        <f t="shared" si="1"/>
        <v>7</v>
      </c>
      <c r="AH19" s="53">
        <f t="shared" si="2"/>
        <v>13</v>
      </c>
    </row>
    <row r="20" spans="1:34" ht="27.75" customHeight="1">
      <c r="A20" s="167"/>
      <c r="B20" s="52" t="s">
        <v>119</v>
      </c>
      <c r="C20" s="51" t="s">
        <v>55</v>
      </c>
      <c r="D20" s="51">
        <f>SUM(D13:D19)</f>
        <v>4</v>
      </c>
      <c r="E20" s="51">
        <f aca="true" t="shared" si="4" ref="E20:AE20">SUM(E13:E19)</f>
        <v>0</v>
      </c>
      <c r="F20" s="51">
        <f t="shared" si="4"/>
        <v>0</v>
      </c>
      <c r="G20" s="51">
        <f t="shared" si="4"/>
        <v>31</v>
      </c>
      <c r="H20" s="51">
        <f t="shared" si="4"/>
        <v>176</v>
      </c>
      <c r="I20" s="51">
        <f t="shared" si="4"/>
        <v>57</v>
      </c>
      <c r="J20" s="51">
        <f t="shared" si="4"/>
        <v>4</v>
      </c>
      <c r="K20" s="51">
        <f t="shared" si="4"/>
        <v>3</v>
      </c>
      <c r="L20" s="51">
        <f t="shared" si="4"/>
        <v>10</v>
      </c>
      <c r="M20" s="51">
        <f t="shared" si="4"/>
        <v>3</v>
      </c>
      <c r="N20" s="51">
        <f t="shared" si="4"/>
        <v>1</v>
      </c>
      <c r="O20" s="51">
        <f t="shared" si="4"/>
        <v>0</v>
      </c>
      <c r="P20" s="51">
        <f t="shared" si="4"/>
        <v>1</v>
      </c>
      <c r="Q20" s="51">
        <f t="shared" si="4"/>
        <v>8</v>
      </c>
      <c r="R20" s="51">
        <f t="shared" si="4"/>
        <v>7</v>
      </c>
      <c r="S20" s="51">
        <f t="shared" si="4"/>
        <v>11</v>
      </c>
      <c r="T20" s="51">
        <f t="shared" si="4"/>
        <v>19</v>
      </c>
      <c r="U20" s="51">
        <f t="shared" si="4"/>
        <v>15</v>
      </c>
      <c r="V20" s="51">
        <f t="shared" si="4"/>
        <v>3</v>
      </c>
      <c r="W20" s="51">
        <f t="shared" si="4"/>
        <v>7</v>
      </c>
      <c r="X20" s="51">
        <f t="shared" si="4"/>
        <v>0</v>
      </c>
      <c r="Y20" s="51">
        <f t="shared" si="4"/>
        <v>3</v>
      </c>
      <c r="Z20" s="51">
        <f t="shared" si="4"/>
        <v>1</v>
      </c>
      <c r="AA20" s="51">
        <f t="shared" si="4"/>
        <v>1</v>
      </c>
      <c r="AB20" s="51">
        <f t="shared" si="4"/>
        <v>3</v>
      </c>
      <c r="AC20" s="51">
        <f t="shared" si="4"/>
        <v>0</v>
      </c>
      <c r="AD20" s="51">
        <f t="shared" si="4"/>
        <v>0</v>
      </c>
      <c r="AE20" s="51">
        <f t="shared" si="4"/>
        <v>0</v>
      </c>
      <c r="AF20" s="53">
        <f t="shared" si="0"/>
        <v>229</v>
      </c>
      <c r="AG20" s="53">
        <f t="shared" si="1"/>
        <v>139</v>
      </c>
      <c r="AH20" s="53">
        <f t="shared" si="2"/>
        <v>368</v>
      </c>
    </row>
    <row r="21" spans="1:34" ht="27.75" customHeight="1">
      <c r="A21" s="167" t="s">
        <v>123</v>
      </c>
      <c r="B21" s="18" t="s">
        <v>122</v>
      </c>
      <c r="C21" s="58" t="s">
        <v>55</v>
      </c>
      <c r="D21" s="58">
        <v>0</v>
      </c>
      <c r="E21" s="58">
        <v>1</v>
      </c>
      <c r="F21" s="58">
        <v>0</v>
      </c>
      <c r="G21" s="58">
        <v>0</v>
      </c>
      <c r="H21" s="58">
        <v>25</v>
      </c>
      <c r="I21" s="58">
        <v>4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8</v>
      </c>
      <c r="U21" s="58">
        <v>1</v>
      </c>
      <c r="V21" s="58">
        <v>1</v>
      </c>
      <c r="W21" s="58">
        <v>1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3">
        <f t="shared" si="0"/>
        <v>34</v>
      </c>
      <c r="AG21" s="53">
        <f t="shared" si="1"/>
        <v>7</v>
      </c>
      <c r="AH21" s="53">
        <f t="shared" si="2"/>
        <v>41</v>
      </c>
    </row>
    <row r="22" spans="1:34" ht="27.75" customHeight="1">
      <c r="A22" s="167"/>
      <c r="B22" s="18" t="s">
        <v>75</v>
      </c>
      <c r="C22" s="58" t="s">
        <v>55</v>
      </c>
      <c r="D22" s="58">
        <v>0</v>
      </c>
      <c r="E22" s="58">
        <v>0</v>
      </c>
      <c r="F22" s="58">
        <v>0</v>
      </c>
      <c r="G22" s="58">
        <v>0</v>
      </c>
      <c r="H22" s="58">
        <v>12</v>
      </c>
      <c r="I22" s="58">
        <v>8</v>
      </c>
      <c r="J22" s="58">
        <v>1</v>
      </c>
      <c r="K22" s="58">
        <v>0</v>
      </c>
      <c r="L22" s="58">
        <v>2</v>
      </c>
      <c r="M22" s="58">
        <v>1</v>
      </c>
      <c r="N22" s="58">
        <v>0</v>
      </c>
      <c r="O22" s="58">
        <v>0</v>
      </c>
      <c r="P22" s="58">
        <v>1</v>
      </c>
      <c r="Q22" s="58">
        <v>0</v>
      </c>
      <c r="R22" s="58">
        <v>0</v>
      </c>
      <c r="S22" s="58">
        <v>0</v>
      </c>
      <c r="T22" s="58">
        <v>1</v>
      </c>
      <c r="U22" s="58">
        <v>0</v>
      </c>
      <c r="V22" s="58">
        <v>0</v>
      </c>
      <c r="W22" s="58">
        <v>1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3">
        <f t="shared" si="0"/>
        <v>17</v>
      </c>
      <c r="AG22" s="53">
        <f t="shared" si="1"/>
        <v>10</v>
      </c>
      <c r="AH22" s="53">
        <f t="shared" si="2"/>
        <v>27</v>
      </c>
    </row>
    <row r="23" spans="1:34" ht="27.75" customHeight="1">
      <c r="A23" s="167"/>
      <c r="B23" s="18" t="s">
        <v>81</v>
      </c>
      <c r="C23" s="58" t="s">
        <v>55</v>
      </c>
      <c r="D23" s="58">
        <v>0</v>
      </c>
      <c r="E23" s="58">
        <v>0</v>
      </c>
      <c r="F23" s="58">
        <v>0</v>
      </c>
      <c r="G23" s="58">
        <v>0</v>
      </c>
      <c r="H23" s="58">
        <v>13</v>
      </c>
      <c r="I23" s="58">
        <v>6</v>
      </c>
      <c r="J23" s="58">
        <v>1</v>
      </c>
      <c r="K23" s="58">
        <v>0</v>
      </c>
      <c r="L23" s="58">
        <v>1</v>
      </c>
      <c r="M23" s="58">
        <v>0</v>
      </c>
      <c r="N23" s="58">
        <v>1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2</v>
      </c>
      <c r="U23" s="58">
        <v>2</v>
      </c>
      <c r="V23" s="58">
        <v>1</v>
      </c>
      <c r="W23" s="58">
        <v>0</v>
      </c>
      <c r="X23" s="58">
        <v>1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3">
        <f t="shared" si="0"/>
        <v>20</v>
      </c>
      <c r="AG23" s="53">
        <f t="shared" si="1"/>
        <v>8</v>
      </c>
      <c r="AH23" s="53">
        <f t="shared" si="2"/>
        <v>28</v>
      </c>
    </row>
    <row r="24" spans="1:34" ht="27.75" customHeight="1">
      <c r="A24" s="167"/>
      <c r="B24" s="18" t="s">
        <v>65</v>
      </c>
      <c r="C24" s="58" t="s">
        <v>55</v>
      </c>
      <c r="D24" s="58">
        <v>0</v>
      </c>
      <c r="E24" s="58">
        <v>0</v>
      </c>
      <c r="F24" s="58">
        <v>1</v>
      </c>
      <c r="G24" s="58">
        <v>0</v>
      </c>
      <c r="H24" s="58">
        <v>29</v>
      </c>
      <c r="I24" s="58">
        <v>2</v>
      </c>
      <c r="J24" s="58">
        <v>2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0</v>
      </c>
      <c r="T24" s="58">
        <v>2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2</v>
      </c>
      <c r="AC24" s="58">
        <v>0</v>
      </c>
      <c r="AD24" s="58">
        <v>0</v>
      </c>
      <c r="AE24" s="58">
        <v>0</v>
      </c>
      <c r="AF24" s="53">
        <f t="shared" si="0"/>
        <v>37</v>
      </c>
      <c r="AG24" s="53">
        <f t="shared" si="1"/>
        <v>2</v>
      </c>
      <c r="AH24" s="53">
        <f t="shared" si="2"/>
        <v>39</v>
      </c>
    </row>
    <row r="25" spans="1:34" ht="27.75" customHeight="1">
      <c r="A25" s="167"/>
      <c r="B25" s="18" t="s">
        <v>76</v>
      </c>
      <c r="C25" s="51" t="s">
        <v>55</v>
      </c>
      <c r="D25" s="58">
        <v>5</v>
      </c>
      <c r="E25" s="58">
        <v>0</v>
      </c>
      <c r="F25" s="58">
        <v>0</v>
      </c>
      <c r="G25" s="58">
        <v>0</v>
      </c>
      <c r="H25" s="58">
        <v>1</v>
      </c>
      <c r="I25" s="58">
        <v>1</v>
      </c>
      <c r="J25" s="58">
        <v>1</v>
      </c>
      <c r="K25" s="58">
        <v>0</v>
      </c>
      <c r="L25" s="58">
        <v>4</v>
      </c>
      <c r="M25" s="58">
        <v>0</v>
      </c>
      <c r="N25" s="58">
        <v>0</v>
      </c>
      <c r="O25" s="58">
        <v>0</v>
      </c>
      <c r="P25" s="58">
        <v>1</v>
      </c>
      <c r="Q25" s="58">
        <v>0</v>
      </c>
      <c r="R25" s="58">
        <v>0</v>
      </c>
      <c r="S25" s="58">
        <v>0</v>
      </c>
      <c r="T25" s="58">
        <v>2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2</v>
      </c>
      <c r="AC25" s="58">
        <v>0</v>
      </c>
      <c r="AD25" s="58">
        <v>0</v>
      </c>
      <c r="AE25" s="58">
        <v>0</v>
      </c>
      <c r="AF25" s="53">
        <f t="shared" si="0"/>
        <v>16</v>
      </c>
      <c r="AG25" s="53">
        <f t="shared" si="1"/>
        <v>1</v>
      </c>
      <c r="AH25" s="53">
        <f t="shared" si="2"/>
        <v>17</v>
      </c>
    </row>
    <row r="26" spans="1:34" ht="27.75" customHeight="1">
      <c r="A26" s="167"/>
      <c r="B26" s="18" t="s">
        <v>124</v>
      </c>
      <c r="C26" s="58" t="s">
        <v>55</v>
      </c>
      <c r="D26" s="58">
        <v>0</v>
      </c>
      <c r="E26" s="58">
        <v>0</v>
      </c>
      <c r="F26" s="58">
        <v>0</v>
      </c>
      <c r="G26" s="58">
        <v>0</v>
      </c>
      <c r="H26" s="58">
        <v>8</v>
      </c>
      <c r="I26" s="58">
        <v>1</v>
      </c>
      <c r="J26" s="58">
        <v>1</v>
      </c>
      <c r="K26" s="58">
        <v>0</v>
      </c>
      <c r="L26" s="58">
        <v>1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1</v>
      </c>
      <c r="S26" s="58">
        <v>0</v>
      </c>
      <c r="T26" s="58">
        <v>0</v>
      </c>
      <c r="U26" s="58">
        <v>0</v>
      </c>
      <c r="V26" s="58">
        <v>2</v>
      </c>
      <c r="W26" s="58">
        <v>0</v>
      </c>
      <c r="X26" s="58">
        <v>1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1</v>
      </c>
      <c r="AE26" s="58">
        <v>0</v>
      </c>
      <c r="AF26" s="53">
        <f t="shared" si="0"/>
        <v>15</v>
      </c>
      <c r="AG26" s="53">
        <f t="shared" si="1"/>
        <v>1</v>
      </c>
      <c r="AH26" s="53">
        <f t="shared" si="2"/>
        <v>16</v>
      </c>
    </row>
    <row r="27" spans="1:34" ht="27.75" customHeight="1">
      <c r="A27" s="167"/>
      <c r="B27" s="18" t="s">
        <v>82</v>
      </c>
      <c r="C27" s="58" t="s">
        <v>55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3">
        <f t="shared" si="0"/>
        <v>0</v>
      </c>
      <c r="AG27" s="53">
        <f t="shared" si="1"/>
        <v>0</v>
      </c>
      <c r="AH27" s="53">
        <f t="shared" si="2"/>
        <v>0</v>
      </c>
    </row>
    <row r="28" spans="1:34" ht="27.75" customHeight="1">
      <c r="A28" s="167"/>
      <c r="B28" s="18" t="s">
        <v>80</v>
      </c>
      <c r="C28" s="58" t="s">
        <v>55</v>
      </c>
      <c r="D28" s="58">
        <v>1</v>
      </c>
      <c r="E28" s="58">
        <v>0</v>
      </c>
      <c r="F28" s="58">
        <v>0</v>
      </c>
      <c r="G28" s="58">
        <v>0</v>
      </c>
      <c r="H28" s="58">
        <v>33</v>
      </c>
      <c r="I28" s="58">
        <v>5</v>
      </c>
      <c r="J28" s="58">
        <v>0</v>
      </c>
      <c r="K28" s="58">
        <v>0</v>
      </c>
      <c r="L28" s="58">
        <v>1</v>
      </c>
      <c r="M28" s="58">
        <v>0</v>
      </c>
      <c r="N28" s="58">
        <v>1</v>
      </c>
      <c r="O28" s="58">
        <v>0</v>
      </c>
      <c r="P28" s="58">
        <v>0</v>
      </c>
      <c r="Q28" s="58">
        <v>0</v>
      </c>
      <c r="R28" s="58">
        <v>1</v>
      </c>
      <c r="S28" s="58">
        <v>0</v>
      </c>
      <c r="T28" s="58">
        <v>6</v>
      </c>
      <c r="U28" s="58">
        <v>0</v>
      </c>
      <c r="V28" s="58">
        <v>3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3">
        <f t="shared" si="0"/>
        <v>46</v>
      </c>
      <c r="AG28" s="53">
        <f t="shared" si="1"/>
        <v>5</v>
      </c>
      <c r="AH28" s="53">
        <f t="shared" si="2"/>
        <v>51</v>
      </c>
    </row>
    <row r="29" spans="1:34" ht="27.75" customHeight="1">
      <c r="A29" s="167"/>
      <c r="B29" s="18" t="s">
        <v>126</v>
      </c>
      <c r="C29" s="58" t="s">
        <v>55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3">
        <f t="shared" si="0"/>
        <v>0</v>
      </c>
      <c r="AG29" s="53">
        <f t="shared" si="1"/>
        <v>0</v>
      </c>
      <c r="AH29" s="53">
        <f t="shared" si="2"/>
        <v>0</v>
      </c>
    </row>
    <row r="30" spans="1:34" ht="27.75" customHeight="1">
      <c r="A30" s="167"/>
      <c r="B30" s="52" t="s">
        <v>125</v>
      </c>
      <c r="C30" s="51" t="s">
        <v>55</v>
      </c>
      <c r="D30" s="51">
        <f>SUM(D21:D29)</f>
        <v>6</v>
      </c>
      <c r="E30" s="51">
        <f aca="true" t="shared" si="5" ref="E30:AE30">SUM(E21:E29)</f>
        <v>1</v>
      </c>
      <c r="F30" s="51">
        <f t="shared" si="5"/>
        <v>1</v>
      </c>
      <c r="G30" s="51">
        <f t="shared" si="5"/>
        <v>0</v>
      </c>
      <c r="H30" s="51">
        <f t="shared" si="5"/>
        <v>121</v>
      </c>
      <c r="I30" s="51">
        <f t="shared" si="5"/>
        <v>27</v>
      </c>
      <c r="J30" s="51">
        <f t="shared" si="5"/>
        <v>6</v>
      </c>
      <c r="K30" s="51">
        <f t="shared" si="5"/>
        <v>0</v>
      </c>
      <c r="L30" s="51">
        <f t="shared" si="5"/>
        <v>9</v>
      </c>
      <c r="M30" s="51">
        <f t="shared" si="5"/>
        <v>1</v>
      </c>
      <c r="N30" s="51">
        <f t="shared" si="5"/>
        <v>2</v>
      </c>
      <c r="O30" s="51">
        <f t="shared" si="5"/>
        <v>0</v>
      </c>
      <c r="P30" s="51">
        <f t="shared" si="5"/>
        <v>2</v>
      </c>
      <c r="Q30" s="51">
        <f t="shared" si="5"/>
        <v>0</v>
      </c>
      <c r="R30" s="51">
        <f t="shared" si="5"/>
        <v>3</v>
      </c>
      <c r="S30" s="51">
        <f t="shared" si="5"/>
        <v>0</v>
      </c>
      <c r="T30" s="51">
        <f t="shared" si="5"/>
        <v>21</v>
      </c>
      <c r="U30" s="51">
        <f t="shared" si="5"/>
        <v>3</v>
      </c>
      <c r="V30" s="51">
        <f t="shared" si="5"/>
        <v>7</v>
      </c>
      <c r="W30" s="51">
        <f t="shared" si="5"/>
        <v>2</v>
      </c>
      <c r="X30" s="51">
        <f t="shared" si="5"/>
        <v>2</v>
      </c>
      <c r="Y30" s="51">
        <f t="shared" si="5"/>
        <v>0</v>
      </c>
      <c r="Z30" s="51">
        <f t="shared" si="5"/>
        <v>0</v>
      </c>
      <c r="AA30" s="51">
        <f t="shared" si="5"/>
        <v>0</v>
      </c>
      <c r="AB30" s="51">
        <f t="shared" si="5"/>
        <v>4</v>
      </c>
      <c r="AC30" s="51">
        <f t="shared" si="5"/>
        <v>0</v>
      </c>
      <c r="AD30" s="51">
        <f t="shared" si="5"/>
        <v>1</v>
      </c>
      <c r="AE30" s="51">
        <f t="shared" si="5"/>
        <v>0</v>
      </c>
      <c r="AF30" s="53">
        <f t="shared" si="0"/>
        <v>185</v>
      </c>
      <c r="AG30" s="53">
        <f t="shared" si="1"/>
        <v>34</v>
      </c>
      <c r="AH30" s="53">
        <f t="shared" si="2"/>
        <v>219</v>
      </c>
    </row>
    <row r="31" spans="1:34" ht="27.75" customHeight="1">
      <c r="A31" s="153" t="s">
        <v>127</v>
      </c>
      <c r="B31" s="153"/>
      <c r="C31" s="58" t="s">
        <v>55</v>
      </c>
      <c r="D31" s="58">
        <v>0</v>
      </c>
      <c r="E31" s="58">
        <v>0</v>
      </c>
      <c r="F31" s="58">
        <v>1</v>
      </c>
      <c r="G31" s="58">
        <v>2</v>
      </c>
      <c r="H31" s="58">
        <v>80</v>
      </c>
      <c r="I31" s="58">
        <v>44</v>
      </c>
      <c r="J31" s="58">
        <v>0</v>
      </c>
      <c r="K31" s="58">
        <v>2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1</v>
      </c>
      <c r="S31" s="58">
        <v>0</v>
      </c>
      <c r="T31" s="58">
        <v>12</v>
      </c>
      <c r="U31" s="58">
        <v>28</v>
      </c>
      <c r="V31" s="58">
        <v>1</v>
      </c>
      <c r="W31" s="58">
        <v>0</v>
      </c>
      <c r="X31" s="58">
        <v>2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3">
        <f t="shared" si="0"/>
        <v>97</v>
      </c>
      <c r="AG31" s="53">
        <f t="shared" si="1"/>
        <v>76</v>
      </c>
      <c r="AH31" s="53">
        <f t="shared" si="2"/>
        <v>173</v>
      </c>
    </row>
    <row r="32" spans="1:34" ht="27.75" customHeight="1">
      <c r="A32" s="153" t="s">
        <v>128</v>
      </c>
      <c r="B32" s="153"/>
      <c r="C32" s="58" t="s">
        <v>55</v>
      </c>
      <c r="D32" s="58">
        <v>1</v>
      </c>
      <c r="E32" s="58">
        <v>0</v>
      </c>
      <c r="F32" s="58">
        <v>0</v>
      </c>
      <c r="G32" s="58">
        <v>0</v>
      </c>
      <c r="H32" s="58">
        <v>1</v>
      </c>
      <c r="I32" s="58">
        <v>27</v>
      </c>
      <c r="J32" s="58">
        <v>19</v>
      </c>
      <c r="K32" s="58">
        <v>1</v>
      </c>
      <c r="L32" s="58">
        <v>0</v>
      </c>
      <c r="M32" s="58">
        <v>6</v>
      </c>
      <c r="N32" s="58">
        <v>4</v>
      </c>
      <c r="O32" s="58">
        <v>0</v>
      </c>
      <c r="P32" s="58">
        <v>0</v>
      </c>
      <c r="Q32" s="58">
        <v>0</v>
      </c>
      <c r="R32" s="58">
        <v>1</v>
      </c>
      <c r="S32" s="58">
        <v>0</v>
      </c>
      <c r="T32" s="58">
        <v>0</v>
      </c>
      <c r="U32" s="58">
        <v>12</v>
      </c>
      <c r="V32" s="58">
        <v>5</v>
      </c>
      <c r="W32" s="58">
        <v>0</v>
      </c>
      <c r="X32" s="58">
        <v>4</v>
      </c>
      <c r="Y32" s="58">
        <v>2</v>
      </c>
      <c r="Z32" s="58">
        <v>1</v>
      </c>
      <c r="AA32" s="58">
        <v>0</v>
      </c>
      <c r="AB32" s="58">
        <v>0</v>
      </c>
      <c r="AC32" s="58">
        <v>1</v>
      </c>
      <c r="AD32" s="58">
        <v>0</v>
      </c>
      <c r="AE32" s="58">
        <v>0</v>
      </c>
      <c r="AF32" s="53">
        <f t="shared" si="0"/>
        <v>36</v>
      </c>
      <c r="AG32" s="53">
        <f t="shared" si="1"/>
        <v>49</v>
      </c>
      <c r="AH32" s="53">
        <f t="shared" si="2"/>
        <v>85</v>
      </c>
    </row>
    <row r="33" spans="1:34" ht="27.75" customHeight="1">
      <c r="A33" s="153" t="s">
        <v>95</v>
      </c>
      <c r="B33" s="153"/>
      <c r="C33" s="58" t="s">
        <v>14</v>
      </c>
      <c r="D33" s="58">
        <v>0</v>
      </c>
      <c r="E33" s="58">
        <v>1</v>
      </c>
      <c r="F33" s="58">
        <v>0</v>
      </c>
      <c r="G33" s="58">
        <v>0</v>
      </c>
      <c r="H33" s="58">
        <v>3</v>
      </c>
      <c r="I33" s="58">
        <v>2</v>
      </c>
      <c r="J33" s="58">
        <v>0</v>
      </c>
      <c r="K33" s="58">
        <v>0</v>
      </c>
      <c r="L33" s="58">
        <v>5</v>
      </c>
      <c r="M33" s="58">
        <v>1</v>
      </c>
      <c r="N33" s="58">
        <v>1</v>
      </c>
      <c r="O33" s="58">
        <v>0</v>
      </c>
      <c r="P33" s="58">
        <v>1</v>
      </c>
      <c r="Q33" s="58">
        <v>0</v>
      </c>
      <c r="R33" s="58">
        <v>0</v>
      </c>
      <c r="S33" s="58">
        <v>0</v>
      </c>
      <c r="T33" s="58">
        <v>31</v>
      </c>
      <c r="U33" s="58">
        <v>36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3">
        <f t="shared" si="0"/>
        <v>41</v>
      </c>
      <c r="AG33" s="53">
        <f t="shared" si="1"/>
        <v>40</v>
      </c>
      <c r="AH33" s="53">
        <f t="shared" si="2"/>
        <v>81</v>
      </c>
    </row>
    <row r="34" spans="1:34" ht="27.75" customHeight="1">
      <c r="A34" s="163" t="s">
        <v>129</v>
      </c>
      <c r="B34" s="164"/>
      <c r="C34" s="58" t="s">
        <v>55</v>
      </c>
      <c r="D34" s="58">
        <v>0</v>
      </c>
      <c r="E34" s="58">
        <v>0</v>
      </c>
      <c r="F34" s="58">
        <v>0</v>
      </c>
      <c r="G34" s="58">
        <v>0</v>
      </c>
      <c r="H34" s="58">
        <v>9</v>
      </c>
      <c r="I34" s="58">
        <v>20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2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3">
        <f t="shared" si="0"/>
        <v>9</v>
      </c>
      <c r="AG34" s="53">
        <f t="shared" si="1"/>
        <v>22</v>
      </c>
      <c r="AH34" s="53">
        <f t="shared" si="2"/>
        <v>31</v>
      </c>
    </row>
    <row r="35" spans="1:34" ht="27.75" customHeight="1">
      <c r="A35" s="163" t="s">
        <v>130</v>
      </c>
      <c r="B35" s="164"/>
      <c r="C35" s="58" t="s">
        <v>55</v>
      </c>
      <c r="D35" s="58">
        <v>0</v>
      </c>
      <c r="E35" s="58">
        <v>0</v>
      </c>
      <c r="F35" s="58">
        <v>0</v>
      </c>
      <c r="G35" s="58">
        <v>0</v>
      </c>
      <c r="H35" s="58">
        <v>28</v>
      </c>
      <c r="I35" s="58">
        <v>13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4</v>
      </c>
      <c r="U35" s="58">
        <v>3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3">
        <f t="shared" si="0"/>
        <v>32</v>
      </c>
      <c r="AG35" s="53">
        <f t="shared" si="1"/>
        <v>16</v>
      </c>
      <c r="AH35" s="53">
        <f t="shared" si="2"/>
        <v>48</v>
      </c>
    </row>
    <row r="36" spans="1:34" ht="27.75" customHeight="1">
      <c r="A36" s="153" t="s">
        <v>131</v>
      </c>
      <c r="B36" s="153"/>
      <c r="C36" s="58" t="s">
        <v>55</v>
      </c>
      <c r="D36" s="58">
        <v>0</v>
      </c>
      <c r="E36" s="58">
        <v>2</v>
      </c>
      <c r="F36" s="58">
        <v>0</v>
      </c>
      <c r="G36" s="58">
        <v>0</v>
      </c>
      <c r="H36" s="58">
        <v>19</v>
      </c>
      <c r="I36" s="58">
        <v>45</v>
      </c>
      <c r="J36" s="58">
        <v>0</v>
      </c>
      <c r="K36" s="58">
        <v>2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2</v>
      </c>
      <c r="U36" s="58">
        <v>12</v>
      </c>
      <c r="V36" s="58">
        <v>0</v>
      </c>
      <c r="W36" s="58">
        <v>4</v>
      </c>
      <c r="X36" s="58">
        <v>0</v>
      </c>
      <c r="Y36" s="58">
        <v>7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3">
        <f t="shared" si="0"/>
        <v>21</v>
      </c>
      <c r="AG36" s="53">
        <f t="shared" si="1"/>
        <v>72</v>
      </c>
      <c r="AH36" s="53">
        <f t="shared" si="2"/>
        <v>93</v>
      </c>
    </row>
    <row r="37" spans="1:34" ht="27.75" customHeight="1">
      <c r="A37" s="59" t="s">
        <v>224</v>
      </c>
      <c r="B37" s="59"/>
      <c r="C37" s="51" t="s">
        <v>55</v>
      </c>
      <c r="D37" s="51">
        <f>SUM(D34:D36)</f>
        <v>0</v>
      </c>
      <c r="E37" s="51">
        <f aca="true" t="shared" si="6" ref="E37:AE37">SUM(E34:E36)</f>
        <v>2</v>
      </c>
      <c r="F37" s="51">
        <f t="shared" si="6"/>
        <v>0</v>
      </c>
      <c r="G37" s="51">
        <f t="shared" si="6"/>
        <v>0</v>
      </c>
      <c r="H37" s="51">
        <f t="shared" si="6"/>
        <v>56</v>
      </c>
      <c r="I37" s="51">
        <f t="shared" si="6"/>
        <v>78</v>
      </c>
      <c r="J37" s="51">
        <f t="shared" si="6"/>
        <v>0</v>
      </c>
      <c r="K37" s="51">
        <f t="shared" si="6"/>
        <v>2</v>
      </c>
      <c r="L37" s="51">
        <f t="shared" si="6"/>
        <v>0</v>
      </c>
      <c r="M37" s="51">
        <f t="shared" si="6"/>
        <v>0</v>
      </c>
      <c r="N37" s="51">
        <f t="shared" si="6"/>
        <v>0</v>
      </c>
      <c r="O37" s="51">
        <f t="shared" si="6"/>
        <v>0</v>
      </c>
      <c r="P37" s="51">
        <f t="shared" si="6"/>
        <v>0</v>
      </c>
      <c r="Q37" s="51">
        <f t="shared" si="6"/>
        <v>0</v>
      </c>
      <c r="R37" s="51">
        <f t="shared" si="6"/>
        <v>0</v>
      </c>
      <c r="S37" s="51">
        <f t="shared" si="6"/>
        <v>0</v>
      </c>
      <c r="T37" s="51">
        <f t="shared" si="6"/>
        <v>6</v>
      </c>
      <c r="U37" s="51">
        <f t="shared" si="6"/>
        <v>17</v>
      </c>
      <c r="V37" s="51">
        <f t="shared" si="6"/>
        <v>0</v>
      </c>
      <c r="W37" s="51">
        <f t="shared" si="6"/>
        <v>4</v>
      </c>
      <c r="X37" s="51">
        <f t="shared" si="6"/>
        <v>0</v>
      </c>
      <c r="Y37" s="51">
        <f t="shared" si="6"/>
        <v>7</v>
      </c>
      <c r="Z37" s="51">
        <f t="shared" si="6"/>
        <v>0</v>
      </c>
      <c r="AA37" s="51">
        <f t="shared" si="6"/>
        <v>0</v>
      </c>
      <c r="AB37" s="51">
        <f t="shared" si="6"/>
        <v>0</v>
      </c>
      <c r="AC37" s="51">
        <f t="shared" si="6"/>
        <v>0</v>
      </c>
      <c r="AD37" s="51">
        <f t="shared" si="6"/>
        <v>0</v>
      </c>
      <c r="AE37" s="51">
        <f t="shared" si="6"/>
        <v>0</v>
      </c>
      <c r="AF37" s="53">
        <f t="shared" si="0"/>
        <v>62</v>
      </c>
      <c r="AG37" s="53">
        <f t="shared" si="1"/>
        <v>110</v>
      </c>
      <c r="AH37" s="53">
        <f t="shared" si="2"/>
        <v>172</v>
      </c>
    </row>
    <row r="38" spans="1:34" ht="27.75" customHeight="1">
      <c r="A38" s="153" t="s">
        <v>132</v>
      </c>
      <c r="B38" s="153"/>
      <c r="C38" s="58" t="s">
        <v>55</v>
      </c>
      <c r="D38" s="58">
        <v>2</v>
      </c>
      <c r="E38" s="58">
        <v>0</v>
      </c>
      <c r="F38" s="58">
        <v>0</v>
      </c>
      <c r="G38" s="58">
        <v>0</v>
      </c>
      <c r="H38" s="58">
        <v>51</v>
      </c>
      <c r="I38" s="58">
        <v>14</v>
      </c>
      <c r="J38" s="58">
        <v>1</v>
      </c>
      <c r="K38" s="58">
        <v>0</v>
      </c>
      <c r="L38" s="58">
        <v>4</v>
      </c>
      <c r="M38" s="58">
        <v>0</v>
      </c>
      <c r="N38" s="58">
        <v>1</v>
      </c>
      <c r="O38" s="58">
        <v>0</v>
      </c>
      <c r="P38" s="58">
        <v>0</v>
      </c>
      <c r="Q38" s="58">
        <v>1</v>
      </c>
      <c r="R38" s="58">
        <v>2</v>
      </c>
      <c r="S38" s="58">
        <v>0</v>
      </c>
      <c r="T38" s="58">
        <v>11</v>
      </c>
      <c r="U38" s="58">
        <v>3</v>
      </c>
      <c r="V38" s="58">
        <v>2</v>
      </c>
      <c r="W38" s="58">
        <v>1</v>
      </c>
      <c r="X38" s="58">
        <v>4</v>
      </c>
      <c r="Y38" s="58">
        <v>0</v>
      </c>
      <c r="Z38" s="58">
        <v>0</v>
      </c>
      <c r="AA38" s="58">
        <v>0</v>
      </c>
      <c r="AB38" s="58">
        <v>1</v>
      </c>
      <c r="AC38" s="58">
        <v>0</v>
      </c>
      <c r="AD38" s="58">
        <v>0</v>
      </c>
      <c r="AE38" s="58">
        <v>0</v>
      </c>
      <c r="AF38" s="53">
        <f t="shared" si="0"/>
        <v>79</v>
      </c>
      <c r="AG38" s="53">
        <f t="shared" si="1"/>
        <v>19</v>
      </c>
      <c r="AH38" s="53">
        <f t="shared" si="2"/>
        <v>98</v>
      </c>
    </row>
    <row r="39" spans="1:34" ht="27.75" customHeight="1">
      <c r="A39" s="153" t="s">
        <v>133</v>
      </c>
      <c r="B39" s="153"/>
      <c r="C39" s="58" t="s">
        <v>55</v>
      </c>
      <c r="D39" s="58">
        <v>0</v>
      </c>
      <c r="E39" s="58">
        <v>0</v>
      </c>
      <c r="F39" s="58">
        <v>0</v>
      </c>
      <c r="G39" s="58">
        <v>0</v>
      </c>
      <c r="H39" s="58">
        <v>1</v>
      </c>
      <c r="I39" s="58">
        <v>1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1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3">
        <f t="shared" si="0"/>
        <v>2</v>
      </c>
      <c r="AG39" s="53">
        <f t="shared" si="1"/>
        <v>1</v>
      </c>
      <c r="AH39" s="53">
        <f t="shared" si="2"/>
        <v>3</v>
      </c>
    </row>
    <row r="40" spans="1:34" ht="27.75" customHeight="1">
      <c r="A40" s="153" t="s">
        <v>134</v>
      </c>
      <c r="B40" s="153"/>
      <c r="C40" s="58" t="s">
        <v>55</v>
      </c>
      <c r="D40" s="58">
        <v>0</v>
      </c>
      <c r="E40" s="58">
        <v>1</v>
      </c>
      <c r="F40" s="58">
        <v>0</v>
      </c>
      <c r="G40" s="58">
        <v>0</v>
      </c>
      <c r="H40" s="58">
        <v>13</v>
      </c>
      <c r="I40" s="58">
        <v>8</v>
      </c>
      <c r="J40" s="58">
        <v>2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1</v>
      </c>
      <c r="S40" s="58">
        <v>0</v>
      </c>
      <c r="T40" s="58">
        <v>0</v>
      </c>
      <c r="U40" s="58">
        <v>0</v>
      </c>
      <c r="V40" s="58">
        <v>1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3">
        <f t="shared" si="0"/>
        <v>17</v>
      </c>
      <c r="AG40" s="53">
        <f t="shared" si="1"/>
        <v>9</v>
      </c>
      <c r="AH40" s="53">
        <f t="shared" si="2"/>
        <v>26</v>
      </c>
    </row>
    <row r="41" spans="1:34" ht="27.75" customHeight="1">
      <c r="A41" s="153" t="s">
        <v>135</v>
      </c>
      <c r="B41" s="153"/>
      <c r="C41" s="58" t="s">
        <v>55</v>
      </c>
      <c r="D41" s="58">
        <v>1</v>
      </c>
      <c r="E41" s="58">
        <v>3</v>
      </c>
      <c r="F41" s="58">
        <v>0</v>
      </c>
      <c r="G41" s="58">
        <v>0</v>
      </c>
      <c r="H41" s="58">
        <v>83</v>
      </c>
      <c r="I41" s="58">
        <v>66</v>
      </c>
      <c r="J41" s="58">
        <v>5</v>
      </c>
      <c r="K41" s="58">
        <v>2</v>
      </c>
      <c r="L41" s="58">
        <v>8</v>
      </c>
      <c r="M41" s="58">
        <v>3</v>
      </c>
      <c r="N41" s="58">
        <v>0</v>
      </c>
      <c r="O41" s="58">
        <v>2</v>
      </c>
      <c r="P41" s="58">
        <v>0</v>
      </c>
      <c r="Q41" s="58">
        <v>0</v>
      </c>
      <c r="R41" s="58">
        <v>0</v>
      </c>
      <c r="S41" s="58">
        <v>1</v>
      </c>
      <c r="T41" s="58">
        <v>8</v>
      </c>
      <c r="U41" s="58">
        <v>9</v>
      </c>
      <c r="V41" s="58">
        <v>5</v>
      </c>
      <c r="W41" s="58">
        <v>2</v>
      </c>
      <c r="X41" s="58">
        <v>5</v>
      </c>
      <c r="Y41" s="58">
        <v>3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3">
        <f t="shared" si="0"/>
        <v>115</v>
      </c>
      <c r="AG41" s="53">
        <f t="shared" si="1"/>
        <v>91</v>
      </c>
      <c r="AH41" s="53">
        <f t="shared" si="2"/>
        <v>206</v>
      </c>
    </row>
    <row r="42" spans="1:34" ht="27.75" customHeight="1">
      <c r="A42" s="153" t="s">
        <v>136</v>
      </c>
      <c r="B42" s="153"/>
      <c r="C42" s="58" t="s">
        <v>55</v>
      </c>
      <c r="D42" s="58">
        <v>0</v>
      </c>
      <c r="E42" s="58">
        <v>0</v>
      </c>
      <c r="F42" s="58">
        <v>0</v>
      </c>
      <c r="G42" s="58">
        <v>0</v>
      </c>
      <c r="H42" s="58">
        <v>5</v>
      </c>
      <c r="I42" s="58">
        <v>4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1</v>
      </c>
      <c r="U42" s="58">
        <v>1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3">
        <f t="shared" si="0"/>
        <v>6</v>
      </c>
      <c r="AG42" s="53">
        <f t="shared" si="1"/>
        <v>5</v>
      </c>
      <c r="AH42" s="53">
        <f t="shared" si="2"/>
        <v>11</v>
      </c>
    </row>
    <row r="43" spans="1:34" ht="27.75" customHeight="1">
      <c r="A43" s="153" t="s">
        <v>137</v>
      </c>
      <c r="B43" s="153"/>
      <c r="C43" s="58" t="s">
        <v>55</v>
      </c>
      <c r="D43" s="58">
        <v>0</v>
      </c>
      <c r="E43" s="58">
        <v>0</v>
      </c>
      <c r="F43" s="58">
        <v>1</v>
      </c>
      <c r="G43" s="58">
        <v>0</v>
      </c>
      <c r="H43" s="58">
        <v>77</v>
      </c>
      <c r="I43" s="58">
        <v>17</v>
      </c>
      <c r="J43" s="58">
        <v>3</v>
      </c>
      <c r="K43" s="58">
        <v>0</v>
      </c>
      <c r="L43" s="58">
        <v>0</v>
      </c>
      <c r="M43" s="58">
        <v>1</v>
      </c>
      <c r="N43" s="58">
        <v>1</v>
      </c>
      <c r="O43" s="58">
        <v>0</v>
      </c>
      <c r="P43" s="58">
        <v>0</v>
      </c>
      <c r="Q43" s="58">
        <v>0</v>
      </c>
      <c r="R43" s="58">
        <v>1</v>
      </c>
      <c r="S43" s="58">
        <v>0</v>
      </c>
      <c r="T43" s="58">
        <v>9</v>
      </c>
      <c r="U43" s="58">
        <v>6</v>
      </c>
      <c r="V43" s="58">
        <v>1</v>
      </c>
      <c r="W43" s="58">
        <v>0</v>
      </c>
      <c r="X43" s="58">
        <v>4</v>
      </c>
      <c r="Y43" s="58">
        <v>3</v>
      </c>
      <c r="Z43" s="58">
        <v>0</v>
      </c>
      <c r="AA43" s="58">
        <v>0</v>
      </c>
      <c r="AB43" s="58">
        <v>2</v>
      </c>
      <c r="AC43" s="58">
        <v>0</v>
      </c>
      <c r="AD43" s="58">
        <v>0</v>
      </c>
      <c r="AE43" s="58">
        <v>0</v>
      </c>
      <c r="AF43" s="53">
        <f t="shared" si="0"/>
        <v>99</v>
      </c>
      <c r="AG43" s="53">
        <f t="shared" si="1"/>
        <v>27</v>
      </c>
      <c r="AH43" s="53">
        <f t="shared" si="2"/>
        <v>126</v>
      </c>
    </row>
    <row r="44" spans="1:34" ht="27.75" customHeight="1">
      <c r="A44" s="59" t="s">
        <v>138</v>
      </c>
      <c r="B44" s="59"/>
      <c r="C44" s="51" t="s">
        <v>55</v>
      </c>
      <c r="D44" s="51">
        <f>SUM(D38:D43)</f>
        <v>3</v>
      </c>
      <c r="E44" s="51">
        <f aca="true" t="shared" si="7" ref="E44:AE44">SUM(E38:E43)</f>
        <v>4</v>
      </c>
      <c r="F44" s="51">
        <f t="shared" si="7"/>
        <v>1</v>
      </c>
      <c r="G44" s="51">
        <f t="shared" si="7"/>
        <v>0</v>
      </c>
      <c r="H44" s="51">
        <f t="shared" si="7"/>
        <v>230</v>
      </c>
      <c r="I44" s="51">
        <f t="shared" si="7"/>
        <v>110</v>
      </c>
      <c r="J44" s="51">
        <f t="shared" si="7"/>
        <v>11</v>
      </c>
      <c r="K44" s="51">
        <f t="shared" si="7"/>
        <v>2</v>
      </c>
      <c r="L44" s="51">
        <f t="shared" si="7"/>
        <v>12</v>
      </c>
      <c r="M44" s="51">
        <f t="shared" si="7"/>
        <v>4</v>
      </c>
      <c r="N44" s="51">
        <f t="shared" si="7"/>
        <v>2</v>
      </c>
      <c r="O44" s="51">
        <f t="shared" si="7"/>
        <v>2</v>
      </c>
      <c r="P44" s="51">
        <f t="shared" si="7"/>
        <v>0</v>
      </c>
      <c r="Q44" s="51">
        <f t="shared" si="7"/>
        <v>1</v>
      </c>
      <c r="R44" s="51">
        <f t="shared" si="7"/>
        <v>4</v>
      </c>
      <c r="S44" s="51">
        <f t="shared" si="7"/>
        <v>1</v>
      </c>
      <c r="T44" s="51">
        <f t="shared" si="7"/>
        <v>29</v>
      </c>
      <c r="U44" s="51">
        <f t="shared" si="7"/>
        <v>19</v>
      </c>
      <c r="V44" s="51">
        <f t="shared" si="7"/>
        <v>10</v>
      </c>
      <c r="W44" s="51">
        <f t="shared" si="7"/>
        <v>3</v>
      </c>
      <c r="X44" s="51">
        <f t="shared" si="7"/>
        <v>13</v>
      </c>
      <c r="Y44" s="51">
        <f t="shared" si="7"/>
        <v>6</v>
      </c>
      <c r="Z44" s="51">
        <f t="shared" si="7"/>
        <v>0</v>
      </c>
      <c r="AA44" s="51">
        <f t="shared" si="7"/>
        <v>0</v>
      </c>
      <c r="AB44" s="51">
        <f t="shared" si="7"/>
        <v>3</v>
      </c>
      <c r="AC44" s="51">
        <f t="shared" si="7"/>
        <v>0</v>
      </c>
      <c r="AD44" s="51">
        <f t="shared" si="7"/>
        <v>0</v>
      </c>
      <c r="AE44" s="51">
        <f t="shared" si="7"/>
        <v>0</v>
      </c>
      <c r="AF44" s="53">
        <f t="shared" si="0"/>
        <v>318</v>
      </c>
      <c r="AG44" s="53">
        <f t="shared" si="1"/>
        <v>152</v>
      </c>
      <c r="AH44" s="53">
        <f t="shared" si="2"/>
        <v>470</v>
      </c>
    </row>
    <row r="45" spans="1:34" ht="27.75" customHeight="1">
      <c r="A45" s="167" t="s">
        <v>29</v>
      </c>
      <c r="B45" s="18" t="s">
        <v>30</v>
      </c>
      <c r="C45" s="58" t="s">
        <v>55</v>
      </c>
      <c r="D45" s="58">
        <v>2</v>
      </c>
      <c r="E45" s="58">
        <v>1</v>
      </c>
      <c r="F45" s="58">
        <v>1</v>
      </c>
      <c r="G45" s="58">
        <v>5</v>
      </c>
      <c r="H45" s="58">
        <v>91</v>
      </c>
      <c r="I45" s="58">
        <v>165</v>
      </c>
      <c r="J45" s="58">
        <v>0</v>
      </c>
      <c r="K45" s="58">
        <v>6</v>
      </c>
      <c r="L45" s="58">
        <v>2</v>
      </c>
      <c r="M45" s="58">
        <v>7</v>
      </c>
      <c r="N45" s="58">
        <v>0</v>
      </c>
      <c r="O45" s="58">
        <v>5</v>
      </c>
      <c r="P45" s="58">
        <v>0</v>
      </c>
      <c r="Q45" s="58">
        <v>4</v>
      </c>
      <c r="R45" s="58">
        <v>0</v>
      </c>
      <c r="S45" s="58">
        <v>0</v>
      </c>
      <c r="T45" s="58">
        <v>5</v>
      </c>
      <c r="U45" s="58">
        <v>39</v>
      </c>
      <c r="V45" s="58">
        <v>2</v>
      </c>
      <c r="W45" s="58">
        <v>1</v>
      </c>
      <c r="X45" s="58">
        <v>0</v>
      </c>
      <c r="Y45" s="58">
        <v>3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3">
        <f t="shared" si="0"/>
        <v>103</v>
      </c>
      <c r="AG45" s="53">
        <f t="shared" si="1"/>
        <v>236</v>
      </c>
      <c r="AH45" s="53">
        <f t="shared" si="2"/>
        <v>339</v>
      </c>
    </row>
    <row r="46" spans="1:34" ht="27.75" customHeight="1">
      <c r="A46" s="167"/>
      <c r="B46" s="18" t="s">
        <v>31</v>
      </c>
      <c r="C46" s="58" t="s">
        <v>55</v>
      </c>
      <c r="D46" s="58">
        <v>2</v>
      </c>
      <c r="E46" s="58">
        <v>3</v>
      </c>
      <c r="F46" s="58">
        <v>0</v>
      </c>
      <c r="G46" s="58">
        <v>3</v>
      </c>
      <c r="H46" s="58">
        <v>110</v>
      </c>
      <c r="I46" s="58">
        <v>191</v>
      </c>
      <c r="J46" s="58">
        <v>0</v>
      </c>
      <c r="K46" s="58">
        <v>0</v>
      </c>
      <c r="L46" s="58">
        <v>2</v>
      </c>
      <c r="M46" s="58">
        <v>0</v>
      </c>
      <c r="N46" s="58">
        <v>2</v>
      </c>
      <c r="O46" s="58">
        <v>0</v>
      </c>
      <c r="P46" s="58">
        <v>1</v>
      </c>
      <c r="Q46" s="58">
        <v>0</v>
      </c>
      <c r="R46" s="58">
        <v>0</v>
      </c>
      <c r="S46" s="58">
        <v>0</v>
      </c>
      <c r="T46" s="58">
        <v>35</v>
      </c>
      <c r="U46" s="58">
        <v>58</v>
      </c>
      <c r="V46" s="58">
        <v>3</v>
      </c>
      <c r="W46" s="58">
        <v>2</v>
      </c>
      <c r="X46" s="58">
        <v>2</v>
      </c>
      <c r="Y46" s="58">
        <v>1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3">
        <f t="shared" si="0"/>
        <v>157</v>
      </c>
      <c r="AG46" s="53">
        <f t="shared" si="1"/>
        <v>258</v>
      </c>
      <c r="AH46" s="53">
        <f t="shared" si="2"/>
        <v>415</v>
      </c>
    </row>
    <row r="47" spans="1:34" ht="27.75" customHeight="1">
      <c r="A47" s="167"/>
      <c r="B47" s="18" t="s">
        <v>32</v>
      </c>
      <c r="C47" s="58" t="s">
        <v>55</v>
      </c>
      <c r="D47" s="58">
        <v>0</v>
      </c>
      <c r="E47" s="58">
        <v>0</v>
      </c>
      <c r="F47" s="58">
        <v>0</v>
      </c>
      <c r="G47" s="58">
        <v>0</v>
      </c>
      <c r="H47" s="58">
        <v>17</v>
      </c>
      <c r="I47" s="58">
        <v>35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3</v>
      </c>
      <c r="U47" s="58">
        <v>22</v>
      </c>
      <c r="V47" s="58">
        <v>0</v>
      </c>
      <c r="W47" s="58">
        <v>2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1</v>
      </c>
      <c r="AD47" s="58">
        <v>0</v>
      </c>
      <c r="AE47" s="58">
        <v>0</v>
      </c>
      <c r="AF47" s="53">
        <f t="shared" si="0"/>
        <v>20</v>
      </c>
      <c r="AG47" s="53">
        <f t="shared" si="1"/>
        <v>60</v>
      </c>
      <c r="AH47" s="53">
        <f t="shared" si="2"/>
        <v>80</v>
      </c>
    </row>
    <row r="48" spans="1:34" ht="27.75" customHeight="1">
      <c r="A48" s="167"/>
      <c r="B48" s="18" t="s">
        <v>33</v>
      </c>
      <c r="C48" s="58" t="s">
        <v>55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1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3">
        <f t="shared" si="0"/>
        <v>0</v>
      </c>
      <c r="AG48" s="53">
        <f t="shared" si="1"/>
        <v>1</v>
      </c>
      <c r="AH48" s="53">
        <f t="shared" si="2"/>
        <v>1</v>
      </c>
    </row>
    <row r="49" spans="1:34" ht="27.75" customHeight="1">
      <c r="A49" s="167"/>
      <c r="B49" s="18" t="s">
        <v>78</v>
      </c>
      <c r="C49" s="58" t="s">
        <v>55</v>
      </c>
      <c r="D49" s="58">
        <v>0</v>
      </c>
      <c r="E49" s="58">
        <v>0</v>
      </c>
      <c r="F49" s="58">
        <v>0</v>
      </c>
      <c r="G49" s="58">
        <v>0</v>
      </c>
      <c r="H49" s="58">
        <v>2</v>
      </c>
      <c r="I49" s="58">
        <v>6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3">
        <f t="shared" si="0"/>
        <v>2</v>
      </c>
      <c r="AG49" s="53">
        <f t="shared" si="1"/>
        <v>6</v>
      </c>
      <c r="AH49" s="53">
        <f t="shared" si="2"/>
        <v>8</v>
      </c>
    </row>
    <row r="50" spans="1:34" ht="27.75" customHeight="1">
      <c r="A50" s="167"/>
      <c r="B50" s="18" t="s">
        <v>34</v>
      </c>
      <c r="C50" s="58" t="s">
        <v>55</v>
      </c>
      <c r="D50" s="58">
        <v>2</v>
      </c>
      <c r="E50" s="58">
        <v>1</v>
      </c>
      <c r="F50" s="58">
        <v>0</v>
      </c>
      <c r="G50" s="58">
        <v>0</v>
      </c>
      <c r="H50" s="58">
        <v>23</v>
      </c>
      <c r="I50" s="58">
        <v>36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2</v>
      </c>
      <c r="R50" s="58">
        <v>0</v>
      </c>
      <c r="S50" s="58">
        <v>0</v>
      </c>
      <c r="T50" s="58">
        <v>4</v>
      </c>
      <c r="U50" s="58">
        <v>8</v>
      </c>
      <c r="V50" s="58">
        <v>0</v>
      </c>
      <c r="W50" s="58">
        <v>2</v>
      </c>
      <c r="X50" s="58">
        <v>2</v>
      </c>
      <c r="Y50" s="58">
        <v>2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3">
        <f t="shared" si="0"/>
        <v>31</v>
      </c>
      <c r="AG50" s="53">
        <f t="shared" si="1"/>
        <v>51</v>
      </c>
      <c r="AH50" s="53">
        <f t="shared" si="2"/>
        <v>82</v>
      </c>
    </row>
    <row r="51" spans="1:34" ht="27.75" customHeight="1">
      <c r="A51" s="167"/>
      <c r="B51" s="18" t="s">
        <v>35</v>
      </c>
      <c r="C51" s="58" t="s">
        <v>55</v>
      </c>
      <c r="D51" s="58">
        <v>1</v>
      </c>
      <c r="E51" s="58">
        <v>0</v>
      </c>
      <c r="F51" s="58">
        <v>0</v>
      </c>
      <c r="G51" s="58">
        <v>1</v>
      </c>
      <c r="H51" s="58">
        <v>20</v>
      </c>
      <c r="I51" s="58">
        <v>35</v>
      </c>
      <c r="J51" s="58">
        <v>0</v>
      </c>
      <c r="K51" s="58">
        <v>1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7</v>
      </c>
      <c r="U51" s="58">
        <v>12</v>
      </c>
      <c r="V51" s="58">
        <v>0</v>
      </c>
      <c r="W51" s="58">
        <v>3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3">
        <f t="shared" si="0"/>
        <v>28</v>
      </c>
      <c r="AG51" s="53">
        <f t="shared" si="1"/>
        <v>52</v>
      </c>
      <c r="AH51" s="53">
        <f t="shared" si="2"/>
        <v>80</v>
      </c>
    </row>
    <row r="52" spans="1:34" ht="27.75" customHeight="1">
      <c r="A52" s="167"/>
      <c r="B52" s="18" t="s">
        <v>36</v>
      </c>
      <c r="C52" s="58" t="s">
        <v>55</v>
      </c>
      <c r="D52" s="58">
        <v>0</v>
      </c>
      <c r="E52" s="58">
        <v>0</v>
      </c>
      <c r="F52" s="58">
        <v>0</v>
      </c>
      <c r="G52" s="58">
        <v>0</v>
      </c>
      <c r="H52" s="58">
        <v>7</v>
      </c>
      <c r="I52" s="58">
        <v>23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2</v>
      </c>
      <c r="R52" s="58">
        <v>0</v>
      </c>
      <c r="S52" s="58">
        <v>0</v>
      </c>
      <c r="T52" s="58">
        <v>2</v>
      </c>
      <c r="U52" s="58">
        <v>11</v>
      </c>
      <c r="V52" s="58">
        <v>0</v>
      </c>
      <c r="W52" s="58">
        <v>2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3">
        <f t="shared" si="0"/>
        <v>9</v>
      </c>
      <c r="AG52" s="53">
        <f t="shared" si="1"/>
        <v>38</v>
      </c>
      <c r="AH52" s="53">
        <f t="shared" si="2"/>
        <v>47</v>
      </c>
    </row>
    <row r="53" spans="1:34" ht="27.75" customHeight="1">
      <c r="A53" s="167"/>
      <c r="B53" s="18" t="s">
        <v>37</v>
      </c>
      <c r="C53" s="58" t="s">
        <v>55</v>
      </c>
      <c r="D53" s="58">
        <v>0</v>
      </c>
      <c r="E53" s="58">
        <v>0</v>
      </c>
      <c r="F53" s="58">
        <v>0</v>
      </c>
      <c r="G53" s="58">
        <v>0</v>
      </c>
      <c r="H53" s="58">
        <v>2</v>
      </c>
      <c r="I53" s="58">
        <v>15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3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3">
        <f t="shared" si="0"/>
        <v>2</v>
      </c>
      <c r="AG53" s="53">
        <f t="shared" si="1"/>
        <v>18</v>
      </c>
      <c r="AH53" s="53">
        <f t="shared" si="2"/>
        <v>20</v>
      </c>
    </row>
    <row r="54" spans="1:34" ht="27.75" customHeight="1">
      <c r="A54" s="167"/>
      <c r="B54" s="18" t="s">
        <v>38</v>
      </c>
      <c r="C54" s="58" t="s">
        <v>55</v>
      </c>
      <c r="D54" s="58">
        <v>0</v>
      </c>
      <c r="E54" s="58">
        <v>0</v>
      </c>
      <c r="F54" s="58">
        <v>0</v>
      </c>
      <c r="G54" s="58">
        <v>0</v>
      </c>
      <c r="H54" s="58">
        <v>18</v>
      </c>
      <c r="I54" s="58">
        <v>18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3">
        <f t="shared" si="0"/>
        <v>18</v>
      </c>
      <c r="AG54" s="53">
        <f t="shared" si="1"/>
        <v>18</v>
      </c>
      <c r="AH54" s="53">
        <f t="shared" si="2"/>
        <v>36</v>
      </c>
    </row>
    <row r="55" spans="1:34" ht="27.75" customHeight="1">
      <c r="A55" s="167"/>
      <c r="B55" s="18" t="s">
        <v>238</v>
      </c>
      <c r="C55" s="58" t="s">
        <v>55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3">
        <f t="shared" si="0"/>
        <v>0</v>
      </c>
      <c r="AG55" s="53">
        <f t="shared" si="1"/>
        <v>0</v>
      </c>
      <c r="AH55" s="53">
        <f t="shared" si="2"/>
        <v>0</v>
      </c>
    </row>
    <row r="56" spans="1:34" ht="27.75" customHeight="1">
      <c r="A56" s="167"/>
      <c r="B56" s="52" t="s">
        <v>39</v>
      </c>
      <c r="C56" s="51" t="s">
        <v>55</v>
      </c>
      <c r="D56" s="51">
        <f>SUM(D45:D55)</f>
        <v>7</v>
      </c>
      <c r="E56" s="51">
        <f aca="true" t="shared" si="8" ref="E56:AE56">SUM(E45:E55)</f>
        <v>5</v>
      </c>
      <c r="F56" s="51">
        <f t="shared" si="8"/>
        <v>1</v>
      </c>
      <c r="G56" s="51">
        <f t="shared" si="8"/>
        <v>9</v>
      </c>
      <c r="H56" s="51">
        <f t="shared" si="8"/>
        <v>290</v>
      </c>
      <c r="I56" s="51">
        <f t="shared" si="8"/>
        <v>525</v>
      </c>
      <c r="J56" s="51">
        <f t="shared" si="8"/>
        <v>0</v>
      </c>
      <c r="K56" s="51">
        <f t="shared" si="8"/>
        <v>7</v>
      </c>
      <c r="L56" s="51">
        <f t="shared" si="8"/>
        <v>4</v>
      </c>
      <c r="M56" s="51">
        <f t="shared" si="8"/>
        <v>7</v>
      </c>
      <c r="N56" s="51">
        <f t="shared" si="8"/>
        <v>2</v>
      </c>
      <c r="O56" s="51">
        <f t="shared" si="8"/>
        <v>5</v>
      </c>
      <c r="P56" s="51">
        <f t="shared" si="8"/>
        <v>1</v>
      </c>
      <c r="Q56" s="51">
        <f t="shared" si="8"/>
        <v>8</v>
      </c>
      <c r="R56" s="51">
        <f t="shared" si="8"/>
        <v>0</v>
      </c>
      <c r="S56" s="51">
        <f t="shared" si="8"/>
        <v>0</v>
      </c>
      <c r="T56" s="51">
        <f t="shared" si="8"/>
        <v>56</v>
      </c>
      <c r="U56" s="51">
        <f t="shared" si="8"/>
        <v>153</v>
      </c>
      <c r="V56" s="51">
        <f t="shared" si="8"/>
        <v>5</v>
      </c>
      <c r="W56" s="51">
        <f t="shared" si="8"/>
        <v>12</v>
      </c>
      <c r="X56" s="51">
        <f t="shared" si="8"/>
        <v>4</v>
      </c>
      <c r="Y56" s="51">
        <f t="shared" si="8"/>
        <v>6</v>
      </c>
      <c r="Z56" s="51">
        <f t="shared" si="8"/>
        <v>0</v>
      </c>
      <c r="AA56" s="51">
        <f t="shared" si="8"/>
        <v>0</v>
      </c>
      <c r="AB56" s="51">
        <f t="shared" si="8"/>
        <v>0</v>
      </c>
      <c r="AC56" s="51">
        <f t="shared" si="8"/>
        <v>1</v>
      </c>
      <c r="AD56" s="51">
        <f t="shared" si="8"/>
        <v>0</v>
      </c>
      <c r="AE56" s="51">
        <f t="shared" si="8"/>
        <v>0</v>
      </c>
      <c r="AF56" s="53">
        <f t="shared" si="0"/>
        <v>370</v>
      </c>
      <c r="AG56" s="53">
        <f t="shared" si="1"/>
        <v>738</v>
      </c>
      <c r="AH56" s="53">
        <f t="shared" si="2"/>
        <v>1108</v>
      </c>
    </row>
    <row r="57" spans="1:34" ht="27.75" customHeight="1">
      <c r="A57" s="167" t="s">
        <v>40</v>
      </c>
      <c r="B57" s="18" t="s">
        <v>94</v>
      </c>
      <c r="C57" s="18" t="s">
        <v>14</v>
      </c>
      <c r="D57" s="58">
        <v>1</v>
      </c>
      <c r="E57" s="58">
        <v>1</v>
      </c>
      <c r="F57" s="58">
        <v>0</v>
      </c>
      <c r="G57" s="58">
        <v>0</v>
      </c>
      <c r="H57" s="58">
        <v>5</v>
      </c>
      <c r="I57" s="58">
        <v>3</v>
      </c>
      <c r="J57" s="58">
        <v>0</v>
      </c>
      <c r="K57" s="58">
        <v>1</v>
      </c>
      <c r="L57" s="58">
        <v>2</v>
      </c>
      <c r="M57" s="58">
        <v>3</v>
      </c>
      <c r="N57" s="58">
        <v>1</v>
      </c>
      <c r="O57" s="58">
        <v>1</v>
      </c>
      <c r="P57" s="58">
        <v>0</v>
      </c>
      <c r="Q57" s="58">
        <v>0</v>
      </c>
      <c r="R57" s="58">
        <v>0</v>
      </c>
      <c r="S57" s="58">
        <v>1</v>
      </c>
      <c r="T57" s="58">
        <v>67</v>
      </c>
      <c r="U57" s="58">
        <v>106</v>
      </c>
      <c r="V57" s="58">
        <v>0</v>
      </c>
      <c r="W57" s="58">
        <v>1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3">
        <f t="shared" si="0"/>
        <v>76</v>
      </c>
      <c r="AG57" s="53">
        <f t="shared" si="1"/>
        <v>117</v>
      </c>
      <c r="AH57" s="53">
        <f t="shared" si="2"/>
        <v>193</v>
      </c>
    </row>
    <row r="58" spans="1:34" ht="27.75" customHeight="1">
      <c r="A58" s="167"/>
      <c r="B58" s="18" t="s">
        <v>93</v>
      </c>
      <c r="C58" s="58" t="s">
        <v>14</v>
      </c>
      <c r="D58" s="58">
        <v>0</v>
      </c>
      <c r="E58" s="58">
        <v>0</v>
      </c>
      <c r="F58" s="58">
        <v>0</v>
      </c>
      <c r="G58" s="58">
        <v>1</v>
      </c>
      <c r="H58" s="58">
        <v>1</v>
      </c>
      <c r="I58" s="58">
        <v>1</v>
      </c>
      <c r="J58" s="58">
        <v>0</v>
      </c>
      <c r="K58" s="58">
        <v>0</v>
      </c>
      <c r="L58" s="58">
        <v>0</v>
      </c>
      <c r="M58" s="58">
        <v>0</v>
      </c>
      <c r="N58" s="58">
        <v>1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44</v>
      </c>
      <c r="U58" s="58">
        <v>101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3">
        <f t="shared" si="0"/>
        <v>46</v>
      </c>
      <c r="AG58" s="53">
        <f t="shared" si="1"/>
        <v>103</v>
      </c>
      <c r="AH58" s="53">
        <f t="shared" si="2"/>
        <v>149</v>
      </c>
    </row>
    <row r="59" spans="1:34" ht="27.75" customHeight="1">
      <c r="A59" s="167"/>
      <c r="B59" s="18" t="s">
        <v>83</v>
      </c>
      <c r="C59" s="58" t="s">
        <v>58</v>
      </c>
      <c r="D59" s="58">
        <v>0</v>
      </c>
      <c r="E59" s="58">
        <v>0</v>
      </c>
      <c r="F59" s="58">
        <v>0</v>
      </c>
      <c r="G59" s="58">
        <v>0</v>
      </c>
      <c r="H59" s="58">
        <v>1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6</v>
      </c>
      <c r="U59" s="58">
        <v>19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3">
        <f t="shared" si="0"/>
        <v>7</v>
      </c>
      <c r="AG59" s="53">
        <f t="shared" si="1"/>
        <v>19</v>
      </c>
      <c r="AH59" s="53">
        <f t="shared" si="2"/>
        <v>26</v>
      </c>
    </row>
    <row r="60" spans="1:34" ht="27.75" customHeight="1">
      <c r="A60" s="167"/>
      <c r="B60" s="52" t="s">
        <v>41</v>
      </c>
      <c r="C60" s="52" t="s">
        <v>14</v>
      </c>
      <c r="D60" s="51">
        <f>SUM(D57:D59)</f>
        <v>1</v>
      </c>
      <c r="E60" s="51">
        <f aca="true" t="shared" si="9" ref="E60:AE60">SUM(E57:E59)</f>
        <v>1</v>
      </c>
      <c r="F60" s="51">
        <f t="shared" si="9"/>
        <v>0</v>
      </c>
      <c r="G60" s="51">
        <f t="shared" si="9"/>
        <v>1</v>
      </c>
      <c r="H60" s="51">
        <f t="shared" si="9"/>
        <v>7</v>
      </c>
      <c r="I60" s="51">
        <f t="shared" si="9"/>
        <v>4</v>
      </c>
      <c r="J60" s="51">
        <f t="shared" si="9"/>
        <v>0</v>
      </c>
      <c r="K60" s="51">
        <f t="shared" si="9"/>
        <v>1</v>
      </c>
      <c r="L60" s="51">
        <f t="shared" si="9"/>
        <v>2</v>
      </c>
      <c r="M60" s="51">
        <f t="shared" si="9"/>
        <v>3</v>
      </c>
      <c r="N60" s="51">
        <f t="shared" si="9"/>
        <v>2</v>
      </c>
      <c r="O60" s="51">
        <f t="shared" si="9"/>
        <v>1</v>
      </c>
      <c r="P60" s="51">
        <f t="shared" si="9"/>
        <v>0</v>
      </c>
      <c r="Q60" s="51">
        <f t="shared" si="9"/>
        <v>0</v>
      </c>
      <c r="R60" s="51">
        <f t="shared" si="9"/>
        <v>0</v>
      </c>
      <c r="S60" s="51">
        <f t="shared" si="9"/>
        <v>1</v>
      </c>
      <c r="T60" s="51">
        <f t="shared" si="9"/>
        <v>117</v>
      </c>
      <c r="U60" s="51">
        <f t="shared" si="9"/>
        <v>226</v>
      </c>
      <c r="V60" s="51">
        <f t="shared" si="9"/>
        <v>0</v>
      </c>
      <c r="W60" s="51">
        <f t="shared" si="9"/>
        <v>1</v>
      </c>
      <c r="X60" s="51">
        <f t="shared" si="9"/>
        <v>0</v>
      </c>
      <c r="Y60" s="51">
        <f t="shared" si="9"/>
        <v>0</v>
      </c>
      <c r="Z60" s="51">
        <f t="shared" si="9"/>
        <v>0</v>
      </c>
      <c r="AA60" s="51">
        <f t="shared" si="9"/>
        <v>0</v>
      </c>
      <c r="AB60" s="51">
        <f t="shared" si="9"/>
        <v>0</v>
      </c>
      <c r="AC60" s="51">
        <f t="shared" si="9"/>
        <v>0</v>
      </c>
      <c r="AD60" s="51">
        <f t="shared" si="9"/>
        <v>0</v>
      </c>
      <c r="AE60" s="51">
        <f t="shared" si="9"/>
        <v>0</v>
      </c>
      <c r="AF60" s="53">
        <f t="shared" si="0"/>
        <v>129</v>
      </c>
      <c r="AG60" s="53">
        <f t="shared" si="1"/>
        <v>239</v>
      </c>
      <c r="AH60" s="53">
        <f t="shared" si="2"/>
        <v>368</v>
      </c>
    </row>
    <row r="61" spans="1:34" ht="27.75" customHeight="1">
      <c r="A61" s="167" t="s">
        <v>42</v>
      </c>
      <c r="B61" s="18" t="s">
        <v>43</v>
      </c>
      <c r="C61" s="58" t="s">
        <v>55</v>
      </c>
      <c r="D61" s="58">
        <v>1</v>
      </c>
      <c r="E61" s="58">
        <v>1</v>
      </c>
      <c r="F61" s="58">
        <v>0</v>
      </c>
      <c r="G61" s="58">
        <v>0</v>
      </c>
      <c r="H61" s="58">
        <v>29</v>
      </c>
      <c r="I61" s="58">
        <v>23</v>
      </c>
      <c r="J61" s="58">
        <v>0</v>
      </c>
      <c r="K61" s="58">
        <v>0</v>
      </c>
      <c r="L61" s="58">
        <v>2</v>
      </c>
      <c r="M61" s="58">
        <v>3</v>
      </c>
      <c r="N61" s="58">
        <v>0</v>
      </c>
      <c r="O61" s="58">
        <v>0</v>
      </c>
      <c r="P61" s="58">
        <v>1</v>
      </c>
      <c r="Q61" s="58">
        <v>0</v>
      </c>
      <c r="R61" s="58">
        <v>1</v>
      </c>
      <c r="S61" s="58">
        <v>0</v>
      </c>
      <c r="T61" s="58">
        <v>3</v>
      </c>
      <c r="U61" s="58">
        <v>7</v>
      </c>
      <c r="V61" s="58">
        <v>1</v>
      </c>
      <c r="W61" s="58">
        <v>1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3">
        <f t="shared" si="0"/>
        <v>38</v>
      </c>
      <c r="AG61" s="53">
        <f t="shared" si="1"/>
        <v>35</v>
      </c>
      <c r="AH61" s="53">
        <f t="shared" si="2"/>
        <v>73</v>
      </c>
    </row>
    <row r="62" spans="1:34" ht="27.75" customHeight="1">
      <c r="A62" s="167"/>
      <c r="B62" s="18" t="s">
        <v>28</v>
      </c>
      <c r="C62" s="58" t="s">
        <v>55</v>
      </c>
      <c r="D62" s="58">
        <v>2</v>
      </c>
      <c r="E62" s="58">
        <v>1</v>
      </c>
      <c r="F62" s="58">
        <v>0</v>
      </c>
      <c r="G62" s="58">
        <v>0</v>
      </c>
      <c r="H62" s="58">
        <v>110</v>
      </c>
      <c r="I62" s="58">
        <v>91</v>
      </c>
      <c r="J62" s="58">
        <v>0</v>
      </c>
      <c r="K62" s="58">
        <v>2</v>
      </c>
      <c r="L62" s="58">
        <v>1</v>
      </c>
      <c r="M62" s="58">
        <v>1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10</v>
      </c>
      <c r="U62" s="58">
        <v>13</v>
      </c>
      <c r="V62" s="58">
        <v>0</v>
      </c>
      <c r="W62" s="58">
        <v>3</v>
      </c>
      <c r="X62" s="58">
        <v>1</v>
      </c>
      <c r="Y62" s="58">
        <v>2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3">
        <f t="shared" si="0"/>
        <v>124</v>
      </c>
      <c r="AG62" s="53">
        <f t="shared" si="1"/>
        <v>113</v>
      </c>
      <c r="AH62" s="53">
        <f t="shared" si="2"/>
        <v>237</v>
      </c>
    </row>
    <row r="63" spans="1:34" ht="27.75" customHeight="1">
      <c r="A63" s="167"/>
      <c r="B63" s="18" t="s">
        <v>44</v>
      </c>
      <c r="C63" s="58" t="s">
        <v>55</v>
      </c>
      <c r="D63" s="58">
        <v>0</v>
      </c>
      <c r="E63" s="58">
        <v>0</v>
      </c>
      <c r="F63" s="58">
        <v>0</v>
      </c>
      <c r="G63" s="58">
        <v>0</v>
      </c>
      <c r="H63" s="58">
        <v>30</v>
      </c>
      <c r="I63" s="58">
        <v>48</v>
      </c>
      <c r="J63" s="58">
        <v>0</v>
      </c>
      <c r="K63" s="58">
        <v>0</v>
      </c>
      <c r="L63" s="58">
        <v>3</v>
      </c>
      <c r="M63" s="58">
        <v>2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19</v>
      </c>
      <c r="U63" s="58">
        <v>14</v>
      </c>
      <c r="V63" s="58">
        <v>4</v>
      </c>
      <c r="W63" s="58">
        <v>1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3">
        <f t="shared" si="0"/>
        <v>56</v>
      </c>
      <c r="AG63" s="53">
        <f t="shared" si="1"/>
        <v>65</v>
      </c>
      <c r="AH63" s="53">
        <f t="shared" si="2"/>
        <v>121</v>
      </c>
    </row>
    <row r="64" spans="1:34" ht="27.75" customHeight="1">
      <c r="A64" s="167"/>
      <c r="B64" s="18" t="s">
        <v>45</v>
      </c>
      <c r="C64" s="58" t="s">
        <v>55</v>
      </c>
      <c r="D64" s="58">
        <v>0</v>
      </c>
      <c r="E64" s="58">
        <v>0</v>
      </c>
      <c r="F64" s="58">
        <v>0</v>
      </c>
      <c r="G64" s="58">
        <v>0</v>
      </c>
      <c r="H64" s="58">
        <v>11</v>
      </c>
      <c r="I64" s="58">
        <v>25</v>
      </c>
      <c r="J64" s="58">
        <v>0</v>
      </c>
      <c r="K64" s="58">
        <v>1</v>
      </c>
      <c r="L64" s="58">
        <v>2</v>
      </c>
      <c r="M64" s="58">
        <v>1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1</v>
      </c>
      <c r="T64" s="58">
        <v>2</v>
      </c>
      <c r="U64" s="58">
        <v>1</v>
      </c>
      <c r="V64" s="58">
        <v>0</v>
      </c>
      <c r="W64" s="58">
        <v>0</v>
      </c>
      <c r="X64" s="58">
        <v>1</v>
      </c>
      <c r="Y64" s="58">
        <v>1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3">
        <f t="shared" si="0"/>
        <v>16</v>
      </c>
      <c r="AG64" s="53">
        <f t="shared" si="1"/>
        <v>30</v>
      </c>
      <c r="AH64" s="53">
        <f t="shared" si="2"/>
        <v>46</v>
      </c>
    </row>
    <row r="65" spans="1:34" ht="27.75" customHeight="1">
      <c r="A65" s="167"/>
      <c r="B65" s="18" t="s">
        <v>46</v>
      </c>
      <c r="C65" s="58" t="s">
        <v>55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1</v>
      </c>
      <c r="S65" s="58">
        <v>0</v>
      </c>
      <c r="T65" s="58">
        <v>0</v>
      </c>
      <c r="U65" s="58">
        <v>2</v>
      </c>
      <c r="V65" s="58">
        <v>7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3">
        <f t="shared" si="0"/>
        <v>8</v>
      </c>
      <c r="AG65" s="53">
        <f t="shared" si="1"/>
        <v>2</v>
      </c>
      <c r="AH65" s="53">
        <f t="shared" si="2"/>
        <v>10</v>
      </c>
    </row>
    <row r="66" spans="1:34" ht="27.75" customHeight="1">
      <c r="A66" s="167"/>
      <c r="B66" s="18" t="s">
        <v>47</v>
      </c>
      <c r="C66" s="58" t="s">
        <v>55</v>
      </c>
      <c r="D66" s="58">
        <v>0</v>
      </c>
      <c r="E66" s="58">
        <v>1</v>
      </c>
      <c r="F66" s="58">
        <v>1</v>
      </c>
      <c r="G66" s="58">
        <v>0</v>
      </c>
      <c r="H66" s="58">
        <v>13</v>
      </c>
      <c r="I66" s="58">
        <v>29</v>
      </c>
      <c r="J66" s="58">
        <v>0</v>
      </c>
      <c r="K66" s="58">
        <v>1</v>
      </c>
      <c r="L66" s="58">
        <v>1</v>
      </c>
      <c r="M66" s="58">
        <v>1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2</v>
      </c>
      <c r="U66" s="58">
        <v>9</v>
      </c>
      <c r="V66" s="58">
        <v>0</v>
      </c>
      <c r="W66" s="58">
        <v>3</v>
      </c>
      <c r="X66" s="58">
        <v>1</v>
      </c>
      <c r="Y66" s="58">
        <v>1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3">
        <f t="shared" si="0"/>
        <v>18</v>
      </c>
      <c r="AG66" s="53">
        <f t="shared" si="1"/>
        <v>45</v>
      </c>
      <c r="AH66" s="53">
        <f t="shared" si="2"/>
        <v>63</v>
      </c>
    </row>
    <row r="67" spans="1:34" ht="27.75" customHeight="1">
      <c r="A67" s="167"/>
      <c r="B67" s="18" t="s">
        <v>139</v>
      </c>
      <c r="C67" s="58" t="s">
        <v>55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3">
        <f t="shared" si="0"/>
        <v>0</v>
      </c>
      <c r="AG67" s="53">
        <f t="shared" si="1"/>
        <v>0</v>
      </c>
      <c r="AH67" s="53">
        <f t="shared" si="2"/>
        <v>0</v>
      </c>
    </row>
    <row r="68" spans="1:34" ht="27.75" customHeight="1">
      <c r="A68" s="167"/>
      <c r="B68" s="52" t="s">
        <v>140</v>
      </c>
      <c r="C68" s="51" t="s">
        <v>55</v>
      </c>
      <c r="D68" s="51">
        <f>SUM(D61:D67)</f>
        <v>3</v>
      </c>
      <c r="E68" s="51">
        <f aca="true" t="shared" si="10" ref="E68:AE68">SUM(E61:E67)</f>
        <v>3</v>
      </c>
      <c r="F68" s="51">
        <f t="shared" si="10"/>
        <v>1</v>
      </c>
      <c r="G68" s="51">
        <f t="shared" si="10"/>
        <v>0</v>
      </c>
      <c r="H68" s="51">
        <f t="shared" si="10"/>
        <v>193</v>
      </c>
      <c r="I68" s="51">
        <f t="shared" si="10"/>
        <v>216</v>
      </c>
      <c r="J68" s="51">
        <f t="shared" si="10"/>
        <v>0</v>
      </c>
      <c r="K68" s="51">
        <f t="shared" si="10"/>
        <v>4</v>
      </c>
      <c r="L68" s="51">
        <f t="shared" si="10"/>
        <v>9</v>
      </c>
      <c r="M68" s="51">
        <f t="shared" si="10"/>
        <v>8</v>
      </c>
      <c r="N68" s="51">
        <f t="shared" si="10"/>
        <v>0</v>
      </c>
      <c r="O68" s="51">
        <f t="shared" si="10"/>
        <v>0</v>
      </c>
      <c r="P68" s="51">
        <f t="shared" si="10"/>
        <v>1</v>
      </c>
      <c r="Q68" s="51">
        <f t="shared" si="10"/>
        <v>0</v>
      </c>
      <c r="R68" s="51">
        <f t="shared" si="10"/>
        <v>2</v>
      </c>
      <c r="S68" s="51">
        <f t="shared" si="10"/>
        <v>1</v>
      </c>
      <c r="T68" s="51">
        <f t="shared" si="10"/>
        <v>36</v>
      </c>
      <c r="U68" s="51">
        <f t="shared" si="10"/>
        <v>46</v>
      </c>
      <c r="V68" s="51">
        <f t="shared" si="10"/>
        <v>12</v>
      </c>
      <c r="W68" s="51">
        <f t="shared" si="10"/>
        <v>8</v>
      </c>
      <c r="X68" s="51">
        <f t="shared" si="10"/>
        <v>3</v>
      </c>
      <c r="Y68" s="51">
        <f t="shared" si="10"/>
        <v>4</v>
      </c>
      <c r="Z68" s="51">
        <f t="shared" si="10"/>
        <v>0</v>
      </c>
      <c r="AA68" s="51">
        <f t="shared" si="10"/>
        <v>0</v>
      </c>
      <c r="AB68" s="51">
        <f t="shared" si="10"/>
        <v>0</v>
      </c>
      <c r="AC68" s="51">
        <f t="shared" si="10"/>
        <v>0</v>
      </c>
      <c r="AD68" s="51">
        <f t="shared" si="10"/>
        <v>0</v>
      </c>
      <c r="AE68" s="51">
        <f t="shared" si="10"/>
        <v>0</v>
      </c>
      <c r="AF68" s="53">
        <f t="shared" si="0"/>
        <v>260</v>
      </c>
      <c r="AG68" s="53">
        <f t="shared" si="1"/>
        <v>290</v>
      </c>
      <c r="AH68" s="53">
        <f t="shared" si="2"/>
        <v>550</v>
      </c>
    </row>
    <row r="69" spans="1:34" ht="27.75" customHeight="1">
      <c r="A69" s="167" t="s">
        <v>92</v>
      </c>
      <c r="B69" s="18" t="s">
        <v>44</v>
      </c>
      <c r="C69" s="58" t="s">
        <v>14</v>
      </c>
      <c r="D69" s="58">
        <v>0</v>
      </c>
      <c r="E69" s="58">
        <v>1</v>
      </c>
      <c r="F69" s="58">
        <v>0</v>
      </c>
      <c r="G69" s="58">
        <v>0</v>
      </c>
      <c r="H69" s="58">
        <v>2</v>
      </c>
      <c r="I69" s="58">
        <v>0</v>
      </c>
      <c r="J69" s="58">
        <v>0</v>
      </c>
      <c r="K69" s="58">
        <v>0</v>
      </c>
      <c r="L69" s="58">
        <v>0</v>
      </c>
      <c r="M69" s="58">
        <v>1</v>
      </c>
      <c r="N69" s="58">
        <v>0</v>
      </c>
      <c r="O69" s="58">
        <v>1</v>
      </c>
      <c r="P69" s="58">
        <v>0</v>
      </c>
      <c r="Q69" s="58">
        <v>1</v>
      </c>
      <c r="R69" s="58">
        <v>0</v>
      </c>
      <c r="S69" s="58">
        <v>0</v>
      </c>
      <c r="T69" s="58">
        <v>17</v>
      </c>
      <c r="U69" s="58">
        <v>34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3">
        <f aca="true" t="shared" si="11" ref="AF69:AF94">+AD69+AB69+Z69+X69+V69+T69+R69+P69+N69+L69+J69+H69+F69+D69</f>
        <v>19</v>
      </c>
      <c r="AG69" s="53">
        <f aca="true" t="shared" si="12" ref="AG69:AG94">+AE69+AC69+AA69+Y69+W69+U69+S69+Q69+O69+M69+K69+I69+G69+E69</f>
        <v>38</v>
      </c>
      <c r="AH69" s="53">
        <f aca="true" t="shared" si="13" ref="AH69:AH94">+AG69+AF69</f>
        <v>57</v>
      </c>
    </row>
    <row r="70" spans="1:34" ht="27.75" customHeight="1">
      <c r="A70" s="167"/>
      <c r="B70" s="18" t="s">
        <v>43</v>
      </c>
      <c r="C70" s="58" t="s">
        <v>14</v>
      </c>
      <c r="D70" s="58">
        <v>1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2</v>
      </c>
      <c r="U70" s="58">
        <v>6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53">
        <f t="shared" si="11"/>
        <v>3</v>
      </c>
      <c r="AG70" s="53">
        <f t="shared" si="12"/>
        <v>6</v>
      </c>
      <c r="AH70" s="53">
        <f t="shared" si="13"/>
        <v>9</v>
      </c>
    </row>
    <row r="71" spans="1:34" ht="27.75" customHeight="1">
      <c r="A71" s="167"/>
      <c r="B71" s="52" t="s">
        <v>27</v>
      </c>
      <c r="C71" s="51" t="s">
        <v>14</v>
      </c>
      <c r="D71" s="51">
        <f>SUM(D69:D70)</f>
        <v>1</v>
      </c>
      <c r="E71" s="51">
        <f aca="true" t="shared" si="14" ref="E71:AE71">SUM(E69:E70)</f>
        <v>1</v>
      </c>
      <c r="F71" s="51">
        <f t="shared" si="14"/>
        <v>0</v>
      </c>
      <c r="G71" s="51">
        <f t="shared" si="14"/>
        <v>0</v>
      </c>
      <c r="H71" s="51">
        <f t="shared" si="14"/>
        <v>2</v>
      </c>
      <c r="I71" s="51">
        <f t="shared" si="14"/>
        <v>0</v>
      </c>
      <c r="J71" s="51">
        <f t="shared" si="14"/>
        <v>0</v>
      </c>
      <c r="K71" s="51">
        <f t="shared" si="14"/>
        <v>0</v>
      </c>
      <c r="L71" s="51">
        <f t="shared" si="14"/>
        <v>0</v>
      </c>
      <c r="M71" s="51">
        <f t="shared" si="14"/>
        <v>1</v>
      </c>
      <c r="N71" s="51">
        <f t="shared" si="14"/>
        <v>0</v>
      </c>
      <c r="O71" s="51">
        <f t="shared" si="14"/>
        <v>1</v>
      </c>
      <c r="P71" s="51">
        <f t="shared" si="14"/>
        <v>0</v>
      </c>
      <c r="Q71" s="51">
        <f t="shared" si="14"/>
        <v>1</v>
      </c>
      <c r="R71" s="51">
        <f t="shared" si="14"/>
        <v>0</v>
      </c>
      <c r="S71" s="51">
        <f t="shared" si="14"/>
        <v>0</v>
      </c>
      <c r="T71" s="51">
        <f t="shared" si="14"/>
        <v>19</v>
      </c>
      <c r="U71" s="51">
        <f t="shared" si="14"/>
        <v>40</v>
      </c>
      <c r="V71" s="51">
        <f t="shared" si="14"/>
        <v>0</v>
      </c>
      <c r="W71" s="51">
        <f t="shared" si="14"/>
        <v>0</v>
      </c>
      <c r="X71" s="51">
        <f t="shared" si="14"/>
        <v>0</v>
      </c>
      <c r="Y71" s="51">
        <f t="shared" si="14"/>
        <v>0</v>
      </c>
      <c r="Z71" s="51">
        <f t="shared" si="14"/>
        <v>0</v>
      </c>
      <c r="AA71" s="51">
        <f t="shared" si="14"/>
        <v>0</v>
      </c>
      <c r="AB71" s="51">
        <f t="shared" si="14"/>
        <v>0</v>
      </c>
      <c r="AC71" s="51">
        <f t="shared" si="14"/>
        <v>0</v>
      </c>
      <c r="AD71" s="51">
        <f t="shared" si="14"/>
        <v>0</v>
      </c>
      <c r="AE71" s="51">
        <f t="shared" si="14"/>
        <v>0</v>
      </c>
      <c r="AF71" s="53">
        <f t="shared" si="11"/>
        <v>22</v>
      </c>
      <c r="AG71" s="53">
        <f t="shared" si="12"/>
        <v>44</v>
      </c>
      <c r="AH71" s="53">
        <f t="shared" si="13"/>
        <v>66</v>
      </c>
    </row>
    <row r="72" spans="1:34" ht="27.75" customHeight="1">
      <c r="A72" s="153" t="s">
        <v>48</v>
      </c>
      <c r="B72" s="153"/>
      <c r="C72" s="58" t="s">
        <v>55</v>
      </c>
      <c r="D72" s="58">
        <v>8</v>
      </c>
      <c r="E72" s="58">
        <v>1</v>
      </c>
      <c r="F72" s="58">
        <v>1</v>
      </c>
      <c r="G72" s="58">
        <v>0</v>
      </c>
      <c r="H72" s="58">
        <v>202</v>
      </c>
      <c r="I72" s="58">
        <v>90</v>
      </c>
      <c r="J72" s="58">
        <v>16</v>
      </c>
      <c r="K72" s="58">
        <v>8</v>
      </c>
      <c r="L72" s="58">
        <v>15</v>
      </c>
      <c r="M72" s="58">
        <v>8</v>
      </c>
      <c r="N72" s="58">
        <v>9</v>
      </c>
      <c r="O72" s="58">
        <v>12</v>
      </c>
      <c r="P72" s="58">
        <v>4</v>
      </c>
      <c r="Q72" s="58">
        <v>0</v>
      </c>
      <c r="R72" s="58">
        <v>32</v>
      </c>
      <c r="S72" s="58">
        <v>7</v>
      </c>
      <c r="T72" s="58">
        <v>8</v>
      </c>
      <c r="U72" s="58">
        <v>5</v>
      </c>
      <c r="V72" s="58">
        <v>8</v>
      </c>
      <c r="W72" s="58">
        <v>18</v>
      </c>
      <c r="X72" s="58">
        <v>11</v>
      </c>
      <c r="Y72" s="58">
        <v>1</v>
      </c>
      <c r="Z72" s="58">
        <v>2</v>
      </c>
      <c r="AA72" s="58">
        <v>1</v>
      </c>
      <c r="AB72" s="58">
        <v>0</v>
      </c>
      <c r="AC72" s="58">
        <v>0</v>
      </c>
      <c r="AD72" s="58">
        <v>0</v>
      </c>
      <c r="AE72" s="58">
        <v>0</v>
      </c>
      <c r="AF72" s="53">
        <f t="shared" si="11"/>
        <v>316</v>
      </c>
      <c r="AG72" s="53">
        <f t="shared" si="12"/>
        <v>151</v>
      </c>
      <c r="AH72" s="53">
        <f t="shared" si="13"/>
        <v>467</v>
      </c>
    </row>
    <row r="73" spans="1:34" ht="27.75" customHeight="1">
      <c r="A73" s="153" t="s">
        <v>91</v>
      </c>
      <c r="B73" s="153"/>
      <c r="C73" s="58" t="s">
        <v>14</v>
      </c>
      <c r="D73" s="58">
        <v>0</v>
      </c>
      <c r="E73" s="58">
        <v>0</v>
      </c>
      <c r="F73" s="58">
        <v>1</v>
      </c>
      <c r="G73" s="58">
        <v>0</v>
      </c>
      <c r="H73" s="58">
        <v>0</v>
      </c>
      <c r="I73" s="58">
        <v>3</v>
      </c>
      <c r="J73" s="58">
        <v>1</v>
      </c>
      <c r="K73" s="58">
        <v>3</v>
      </c>
      <c r="L73" s="58">
        <v>1</v>
      </c>
      <c r="M73" s="58">
        <v>3</v>
      </c>
      <c r="N73" s="58">
        <v>0</v>
      </c>
      <c r="O73" s="58">
        <v>2</v>
      </c>
      <c r="P73" s="58">
        <v>0</v>
      </c>
      <c r="Q73" s="58">
        <v>2</v>
      </c>
      <c r="R73" s="58">
        <v>0</v>
      </c>
      <c r="S73" s="58">
        <v>0</v>
      </c>
      <c r="T73" s="58">
        <v>1</v>
      </c>
      <c r="U73" s="58">
        <v>16</v>
      </c>
      <c r="V73" s="58">
        <v>4</v>
      </c>
      <c r="W73" s="58">
        <v>0</v>
      </c>
      <c r="X73" s="58">
        <v>0</v>
      </c>
      <c r="Y73" s="58">
        <v>1</v>
      </c>
      <c r="Z73" s="58">
        <v>0</v>
      </c>
      <c r="AA73" s="58">
        <v>0</v>
      </c>
      <c r="AB73" s="58">
        <v>0</v>
      </c>
      <c r="AC73" s="58">
        <v>2</v>
      </c>
      <c r="AD73" s="58">
        <v>0</v>
      </c>
      <c r="AE73" s="58">
        <v>0</v>
      </c>
      <c r="AF73" s="53">
        <f t="shared" si="11"/>
        <v>8</v>
      </c>
      <c r="AG73" s="53">
        <f t="shared" si="12"/>
        <v>32</v>
      </c>
      <c r="AH73" s="53">
        <f t="shared" si="13"/>
        <v>40</v>
      </c>
    </row>
    <row r="74" spans="1:34" ht="27.75" customHeight="1">
      <c r="A74" s="167" t="s">
        <v>49</v>
      </c>
      <c r="B74" s="18" t="s">
        <v>84</v>
      </c>
      <c r="C74" s="58" t="s">
        <v>55</v>
      </c>
      <c r="D74" s="58">
        <v>2</v>
      </c>
      <c r="E74" s="58">
        <v>1</v>
      </c>
      <c r="F74" s="58">
        <v>0</v>
      </c>
      <c r="G74" s="58">
        <v>0</v>
      </c>
      <c r="H74" s="58">
        <v>10</v>
      </c>
      <c r="I74" s="58">
        <v>45</v>
      </c>
      <c r="J74" s="58">
        <v>0</v>
      </c>
      <c r="K74" s="58">
        <v>0</v>
      </c>
      <c r="L74" s="58">
        <v>2</v>
      </c>
      <c r="M74" s="58">
        <v>1</v>
      </c>
      <c r="N74" s="58">
        <v>0</v>
      </c>
      <c r="O74" s="58">
        <v>1</v>
      </c>
      <c r="P74" s="58">
        <v>0</v>
      </c>
      <c r="Q74" s="58">
        <v>0</v>
      </c>
      <c r="R74" s="58">
        <v>0</v>
      </c>
      <c r="S74" s="58">
        <v>0</v>
      </c>
      <c r="T74" s="58">
        <v>5</v>
      </c>
      <c r="U74" s="58">
        <v>8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8">
        <v>0</v>
      </c>
      <c r="AD74" s="58">
        <v>0</v>
      </c>
      <c r="AE74" s="58">
        <v>0</v>
      </c>
      <c r="AF74" s="53">
        <f t="shared" si="11"/>
        <v>19</v>
      </c>
      <c r="AG74" s="53">
        <f t="shared" si="12"/>
        <v>56</v>
      </c>
      <c r="AH74" s="53">
        <f t="shared" si="13"/>
        <v>75</v>
      </c>
    </row>
    <row r="75" spans="1:34" ht="27.75" customHeight="1">
      <c r="A75" s="167"/>
      <c r="B75" s="18" t="s">
        <v>50</v>
      </c>
      <c r="C75" s="58" t="s">
        <v>55</v>
      </c>
      <c r="D75" s="58">
        <v>0</v>
      </c>
      <c r="E75" s="58">
        <v>0</v>
      </c>
      <c r="F75" s="58">
        <v>0</v>
      </c>
      <c r="G75" s="58">
        <v>0</v>
      </c>
      <c r="H75" s="58">
        <v>9</v>
      </c>
      <c r="I75" s="58">
        <v>62</v>
      </c>
      <c r="J75" s="58">
        <v>0</v>
      </c>
      <c r="K75" s="58">
        <v>2</v>
      </c>
      <c r="L75" s="58">
        <v>0</v>
      </c>
      <c r="M75" s="58">
        <v>3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2</v>
      </c>
      <c r="U75" s="58">
        <v>12</v>
      </c>
      <c r="V75" s="58">
        <v>0</v>
      </c>
      <c r="W75" s="58">
        <v>4</v>
      </c>
      <c r="X75" s="58">
        <v>2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3">
        <f t="shared" si="11"/>
        <v>13</v>
      </c>
      <c r="AG75" s="53">
        <f t="shared" si="12"/>
        <v>83</v>
      </c>
      <c r="AH75" s="53">
        <f t="shared" si="13"/>
        <v>96</v>
      </c>
    </row>
    <row r="76" spans="1:34" ht="27.75" customHeight="1">
      <c r="A76" s="167"/>
      <c r="B76" s="18" t="s">
        <v>51</v>
      </c>
      <c r="C76" s="58" t="s">
        <v>55</v>
      </c>
      <c r="D76" s="58">
        <v>0</v>
      </c>
      <c r="E76" s="58">
        <v>5</v>
      </c>
      <c r="F76" s="58">
        <v>0</v>
      </c>
      <c r="G76" s="58">
        <v>0</v>
      </c>
      <c r="H76" s="58">
        <v>35</v>
      </c>
      <c r="I76" s="58">
        <v>145</v>
      </c>
      <c r="J76" s="58">
        <v>2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4</v>
      </c>
      <c r="R76" s="58">
        <v>0</v>
      </c>
      <c r="S76" s="58">
        <v>5</v>
      </c>
      <c r="T76" s="58">
        <v>10</v>
      </c>
      <c r="U76" s="58">
        <v>25</v>
      </c>
      <c r="V76" s="58">
        <v>0</v>
      </c>
      <c r="W76" s="58">
        <v>4</v>
      </c>
      <c r="X76" s="58">
        <v>0</v>
      </c>
      <c r="Y76" s="58">
        <v>3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3">
        <f t="shared" si="11"/>
        <v>47</v>
      </c>
      <c r="AG76" s="53">
        <f t="shared" si="12"/>
        <v>191</v>
      </c>
      <c r="AH76" s="53">
        <f t="shared" si="13"/>
        <v>238</v>
      </c>
    </row>
    <row r="77" spans="1:34" ht="27.75" customHeight="1">
      <c r="A77" s="167"/>
      <c r="B77" s="52" t="s">
        <v>52</v>
      </c>
      <c r="C77" s="51" t="s">
        <v>55</v>
      </c>
      <c r="D77" s="51">
        <f>SUM(D74:D76)</f>
        <v>2</v>
      </c>
      <c r="E77" s="51">
        <f aca="true" t="shared" si="15" ref="E77:AE77">SUM(E74:E76)</f>
        <v>6</v>
      </c>
      <c r="F77" s="51">
        <f t="shared" si="15"/>
        <v>0</v>
      </c>
      <c r="G77" s="51">
        <f t="shared" si="15"/>
        <v>0</v>
      </c>
      <c r="H77" s="51">
        <f t="shared" si="15"/>
        <v>54</v>
      </c>
      <c r="I77" s="51">
        <f t="shared" si="15"/>
        <v>252</v>
      </c>
      <c r="J77" s="51">
        <f t="shared" si="15"/>
        <v>2</v>
      </c>
      <c r="K77" s="51">
        <f t="shared" si="15"/>
        <v>2</v>
      </c>
      <c r="L77" s="51">
        <f t="shared" si="15"/>
        <v>2</v>
      </c>
      <c r="M77" s="51">
        <f t="shared" si="15"/>
        <v>4</v>
      </c>
      <c r="N77" s="51">
        <f t="shared" si="15"/>
        <v>0</v>
      </c>
      <c r="O77" s="51">
        <f t="shared" si="15"/>
        <v>1</v>
      </c>
      <c r="P77" s="51">
        <f t="shared" si="15"/>
        <v>0</v>
      </c>
      <c r="Q77" s="51">
        <f t="shared" si="15"/>
        <v>4</v>
      </c>
      <c r="R77" s="51">
        <f t="shared" si="15"/>
        <v>0</v>
      </c>
      <c r="S77" s="51">
        <f t="shared" si="15"/>
        <v>5</v>
      </c>
      <c r="T77" s="51">
        <f t="shared" si="15"/>
        <v>17</v>
      </c>
      <c r="U77" s="51">
        <f t="shared" si="15"/>
        <v>45</v>
      </c>
      <c r="V77" s="51">
        <f t="shared" si="15"/>
        <v>0</v>
      </c>
      <c r="W77" s="51">
        <f t="shared" si="15"/>
        <v>8</v>
      </c>
      <c r="X77" s="51">
        <f t="shared" si="15"/>
        <v>2</v>
      </c>
      <c r="Y77" s="51">
        <f t="shared" si="15"/>
        <v>3</v>
      </c>
      <c r="Z77" s="51">
        <f t="shared" si="15"/>
        <v>0</v>
      </c>
      <c r="AA77" s="51">
        <f t="shared" si="15"/>
        <v>0</v>
      </c>
      <c r="AB77" s="51">
        <f t="shared" si="15"/>
        <v>0</v>
      </c>
      <c r="AC77" s="51">
        <f t="shared" si="15"/>
        <v>0</v>
      </c>
      <c r="AD77" s="51">
        <f t="shared" si="15"/>
        <v>0</v>
      </c>
      <c r="AE77" s="51">
        <f t="shared" si="15"/>
        <v>0</v>
      </c>
      <c r="AF77" s="53">
        <f t="shared" si="11"/>
        <v>79</v>
      </c>
      <c r="AG77" s="53">
        <f t="shared" si="12"/>
        <v>330</v>
      </c>
      <c r="AH77" s="53">
        <f t="shared" si="13"/>
        <v>409</v>
      </c>
    </row>
    <row r="78" spans="1:34" ht="27.75" customHeight="1">
      <c r="A78" s="153" t="s">
        <v>85</v>
      </c>
      <c r="B78" s="153"/>
      <c r="C78" s="58" t="s">
        <v>14</v>
      </c>
      <c r="D78" s="58">
        <v>0</v>
      </c>
      <c r="E78" s="58">
        <v>0</v>
      </c>
      <c r="F78" s="58">
        <v>0</v>
      </c>
      <c r="G78" s="58">
        <v>1</v>
      </c>
      <c r="H78" s="58">
        <v>1</v>
      </c>
      <c r="I78" s="58">
        <v>1</v>
      </c>
      <c r="J78" s="58">
        <v>1</v>
      </c>
      <c r="K78" s="58">
        <v>0</v>
      </c>
      <c r="L78" s="58">
        <v>1</v>
      </c>
      <c r="M78" s="58">
        <v>4</v>
      </c>
      <c r="N78" s="58">
        <v>0</v>
      </c>
      <c r="O78" s="58">
        <v>0</v>
      </c>
      <c r="P78" s="58">
        <v>2</v>
      </c>
      <c r="Q78" s="58">
        <v>0</v>
      </c>
      <c r="R78" s="58">
        <v>0</v>
      </c>
      <c r="S78" s="58">
        <v>0</v>
      </c>
      <c r="T78" s="58">
        <v>12</v>
      </c>
      <c r="U78" s="58">
        <v>28</v>
      </c>
      <c r="V78" s="58">
        <v>0</v>
      </c>
      <c r="W78" s="58">
        <v>0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3">
        <f t="shared" si="11"/>
        <v>18</v>
      </c>
      <c r="AG78" s="53">
        <f t="shared" si="12"/>
        <v>34</v>
      </c>
      <c r="AH78" s="53">
        <f t="shared" si="13"/>
        <v>52</v>
      </c>
    </row>
    <row r="79" spans="1:34" ht="27.75" customHeight="1">
      <c r="A79" s="153" t="s">
        <v>143</v>
      </c>
      <c r="B79" s="153"/>
      <c r="C79" s="58" t="s">
        <v>55</v>
      </c>
      <c r="D79" s="58">
        <v>0</v>
      </c>
      <c r="E79" s="58">
        <v>0</v>
      </c>
      <c r="F79" s="58">
        <v>0</v>
      </c>
      <c r="G79" s="58">
        <v>2</v>
      </c>
      <c r="H79" s="58">
        <v>24</v>
      </c>
      <c r="I79" s="58">
        <v>47</v>
      </c>
      <c r="J79" s="58">
        <v>1</v>
      </c>
      <c r="K79" s="58">
        <v>2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2</v>
      </c>
      <c r="T79" s="58">
        <v>8</v>
      </c>
      <c r="U79" s="58">
        <v>15</v>
      </c>
      <c r="V79" s="58">
        <v>2</v>
      </c>
      <c r="W79" s="58">
        <v>3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3">
        <f t="shared" si="11"/>
        <v>35</v>
      </c>
      <c r="AG79" s="53">
        <f t="shared" si="12"/>
        <v>71</v>
      </c>
      <c r="AH79" s="53">
        <f t="shared" si="13"/>
        <v>106</v>
      </c>
    </row>
    <row r="80" spans="1:34" ht="27.75" customHeight="1">
      <c r="A80" s="153" t="s">
        <v>144</v>
      </c>
      <c r="B80" s="153"/>
      <c r="C80" s="58" t="s">
        <v>55</v>
      </c>
      <c r="D80" s="58">
        <v>0</v>
      </c>
      <c r="E80" s="58">
        <v>0</v>
      </c>
      <c r="F80" s="58">
        <v>0</v>
      </c>
      <c r="G80" s="58">
        <v>0</v>
      </c>
      <c r="H80" s="58">
        <v>12</v>
      </c>
      <c r="I80" s="58">
        <v>25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6</v>
      </c>
      <c r="U80" s="58">
        <v>8</v>
      </c>
      <c r="V80" s="58">
        <v>0</v>
      </c>
      <c r="W80" s="58">
        <v>4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0</v>
      </c>
      <c r="AD80" s="58">
        <v>0</v>
      </c>
      <c r="AE80" s="58">
        <v>0</v>
      </c>
      <c r="AF80" s="53">
        <f t="shared" si="11"/>
        <v>18</v>
      </c>
      <c r="AG80" s="53">
        <f t="shared" si="12"/>
        <v>37</v>
      </c>
      <c r="AH80" s="53">
        <f t="shared" si="13"/>
        <v>55</v>
      </c>
    </row>
    <row r="81" spans="1:34" ht="27.75" customHeight="1">
      <c r="A81" s="59" t="s">
        <v>145</v>
      </c>
      <c r="B81" s="59"/>
      <c r="C81" s="51" t="s">
        <v>55</v>
      </c>
      <c r="D81" s="51">
        <f>SUM(D79:D80)</f>
        <v>0</v>
      </c>
      <c r="E81" s="51">
        <f aca="true" t="shared" si="16" ref="E81:AE81">SUM(E79:E80)</f>
        <v>0</v>
      </c>
      <c r="F81" s="51">
        <f t="shared" si="16"/>
        <v>0</v>
      </c>
      <c r="G81" s="51">
        <f t="shared" si="16"/>
        <v>2</v>
      </c>
      <c r="H81" s="51">
        <f t="shared" si="16"/>
        <v>36</v>
      </c>
      <c r="I81" s="51">
        <f t="shared" si="16"/>
        <v>72</v>
      </c>
      <c r="J81" s="51">
        <f t="shared" si="16"/>
        <v>1</v>
      </c>
      <c r="K81" s="51">
        <f t="shared" si="16"/>
        <v>2</v>
      </c>
      <c r="L81" s="51">
        <f t="shared" si="16"/>
        <v>0</v>
      </c>
      <c r="M81" s="51">
        <f t="shared" si="16"/>
        <v>0</v>
      </c>
      <c r="N81" s="51">
        <f t="shared" si="16"/>
        <v>0</v>
      </c>
      <c r="O81" s="51">
        <f t="shared" si="16"/>
        <v>0</v>
      </c>
      <c r="P81" s="51">
        <f t="shared" si="16"/>
        <v>0</v>
      </c>
      <c r="Q81" s="51">
        <f t="shared" si="16"/>
        <v>0</v>
      </c>
      <c r="R81" s="51">
        <f t="shared" si="16"/>
        <v>0</v>
      </c>
      <c r="S81" s="51">
        <f t="shared" si="16"/>
        <v>2</v>
      </c>
      <c r="T81" s="51">
        <f t="shared" si="16"/>
        <v>14</v>
      </c>
      <c r="U81" s="51">
        <f t="shared" si="16"/>
        <v>23</v>
      </c>
      <c r="V81" s="51">
        <f t="shared" si="16"/>
        <v>2</v>
      </c>
      <c r="W81" s="51">
        <f t="shared" si="16"/>
        <v>7</v>
      </c>
      <c r="X81" s="51">
        <f t="shared" si="16"/>
        <v>0</v>
      </c>
      <c r="Y81" s="51">
        <f t="shared" si="16"/>
        <v>0</v>
      </c>
      <c r="Z81" s="51">
        <f t="shared" si="16"/>
        <v>0</v>
      </c>
      <c r="AA81" s="51">
        <f t="shared" si="16"/>
        <v>0</v>
      </c>
      <c r="AB81" s="51">
        <f t="shared" si="16"/>
        <v>0</v>
      </c>
      <c r="AC81" s="51">
        <f t="shared" si="16"/>
        <v>0</v>
      </c>
      <c r="AD81" s="51">
        <f t="shared" si="16"/>
        <v>0</v>
      </c>
      <c r="AE81" s="51">
        <f t="shared" si="16"/>
        <v>0</v>
      </c>
      <c r="AF81" s="53">
        <f t="shared" si="11"/>
        <v>53</v>
      </c>
      <c r="AG81" s="53">
        <f t="shared" si="12"/>
        <v>108</v>
      </c>
      <c r="AH81" s="53">
        <f t="shared" si="13"/>
        <v>161</v>
      </c>
    </row>
    <row r="82" spans="1:34" ht="27.75" customHeight="1">
      <c r="A82" s="163" t="s">
        <v>146</v>
      </c>
      <c r="B82" s="164"/>
      <c r="C82" s="58" t="s">
        <v>55</v>
      </c>
      <c r="D82" s="58">
        <v>0</v>
      </c>
      <c r="E82" s="58">
        <v>0</v>
      </c>
      <c r="F82" s="58">
        <v>0</v>
      </c>
      <c r="G82" s="58">
        <v>0</v>
      </c>
      <c r="H82" s="58">
        <v>50</v>
      </c>
      <c r="I82" s="58">
        <v>7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5</v>
      </c>
      <c r="U82" s="58">
        <v>2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3">
        <f t="shared" si="11"/>
        <v>55</v>
      </c>
      <c r="AG82" s="53">
        <f t="shared" si="12"/>
        <v>9</v>
      </c>
      <c r="AH82" s="53">
        <f t="shared" si="13"/>
        <v>64</v>
      </c>
    </row>
    <row r="83" spans="1:34" ht="27.75" customHeight="1">
      <c r="A83" s="165" t="s">
        <v>147</v>
      </c>
      <c r="B83" s="166"/>
      <c r="C83" s="58" t="s">
        <v>55</v>
      </c>
      <c r="D83" s="58">
        <v>0</v>
      </c>
      <c r="E83" s="58">
        <v>0</v>
      </c>
      <c r="F83" s="58">
        <v>0</v>
      </c>
      <c r="G83" s="58">
        <v>0</v>
      </c>
      <c r="H83" s="58">
        <v>18</v>
      </c>
      <c r="I83" s="58">
        <v>7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1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3">
        <f t="shared" si="11"/>
        <v>18</v>
      </c>
      <c r="AG83" s="53">
        <f t="shared" si="12"/>
        <v>8</v>
      </c>
      <c r="AH83" s="53">
        <f t="shared" si="13"/>
        <v>26</v>
      </c>
    </row>
    <row r="84" spans="1:34" ht="27.75" customHeight="1">
      <c r="A84" s="165" t="s">
        <v>148</v>
      </c>
      <c r="B84" s="166"/>
      <c r="C84" s="58" t="s">
        <v>55</v>
      </c>
      <c r="D84" s="58">
        <v>0</v>
      </c>
      <c r="E84" s="58">
        <v>0</v>
      </c>
      <c r="F84" s="58">
        <v>0</v>
      </c>
      <c r="G84" s="58">
        <v>0</v>
      </c>
      <c r="H84" s="58">
        <v>8</v>
      </c>
      <c r="I84" s="58">
        <v>12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2</v>
      </c>
      <c r="U84" s="58">
        <v>3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53">
        <f t="shared" si="11"/>
        <v>10</v>
      </c>
      <c r="AG84" s="53">
        <f t="shared" si="12"/>
        <v>15</v>
      </c>
      <c r="AH84" s="53">
        <f t="shared" si="13"/>
        <v>25</v>
      </c>
    </row>
    <row r="85" spans="1:34" ht="27.75" customHeight="1">
      <c r="A85" s="165" t="s">
        <v>149</v>
      </c>
      <c r="B85" s="166"/>
      <c r="C85" s="58" t="s">
        <v>55</v>
      </c>
      <c r="D85" s="58">
        <v>0</v>
      </c>
      <c r="E85" s="58">
        <v>0</v>
      </c>
      <c r="F85" s="58">
        <v>0</v>
      </c>
      <c r="G85" s="58">
        <v>0</v>
      </c>
      <c r="H85" s="58">
        <v>6</v>
      </c>
      <c r="I85" s="58">
        <v>6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2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53">
        <f t="shared" si="11"/>
        <v>6</v>
      </c>
      <c r="AG85" s="53">
        <f t="shared" si="12"/>
        <v>8</v>
      </c>
      <c r="AH85" s="53">
        <f t="shared" si="13"/>
        <v>14</v>
      </c>
    </row>
    <row r="86" spans="1:34" ht="27.75" customHeight="1">
      <c r="A86" s="165" t="s">
        <v>150</v>
      </c>
      <c r="B86" s="166"/>
      <c r="C86" s="58" t="s">
        <v>55</v>
      </c>
      <c r="D86" s="58">
        <v>0</v>
      </c>
      <c r="E86" s="58">
        <v>0</v>
      </c>
      <c r="F86" s="58">
        <v>0</v>
      </c>
      <c r="G86" s="58">
        <v>0</v>
      </c>
      <c r="H86" s="58">
        <v>16</v>
      </c>
      <c r="I86" s="58">
        <v>7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2</v>
      </c>
      <c r="U86" s="58">
        <v>2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3">
        <f t="shared" si="11"/>
        <v>18</v>
      </c>
      <c r="AG86" s="53">
        <f t="shared" si="12"/>
        <v>9</v>
      </c>
      <c r="AH86" s="53">
        <f t="shared" si="13"/>
        <v>27</v>
      </c>
    </row>
    <row r="87" spans="1:34" ht="27.75" customHeight="1">
      <c r="A87" s="165" t="s">
        <v>151</v>
      </c>
      <c r="B87" s="166"/>
      <c r="C87" s="58" t="s">
        <v>55</v>
      </c>
      <c r="D87" s="58">
        <v>0</v>
      </c>
      <c r="E87" s="58">
        <v>0</v>
      </c>
      <c r="F87" s="58">
        <v>0</v>
      </c>
      <c r="G87" s="58">
        <v>0</v>
      </c>
      <c r="H87" s="58">
        <v>6</v>
      </c>
      <c r="I87" s="58">
        <v>1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3">
        <f t="shared" si="11"/>
        <v>6</v>
      </c>
      <c r="AG87" s="53">
        <f t="shared" si="12"/>
        <v>1</v>
      </c>
      <c r="AH87" s="53">
        <f t="shared" si="13"/>
        <v>7</v>
      </c>
    </row>
    <row r="88" spans="1:34" ht="27.75" customHeight="1">
      <c r="A88" s="71" t="s">
        <v>152</v>
      </c>
      <c r="B88" s="72"/>
      <c r="C88" s="51" t="s">
        <v>55</v>
      </c>
      <c r="D88" s="51">
        <f>SUM(D82:D87)</f>
        <v>0</v>
      </c>
      <c r="E88" s="51">
        <f aca="true" t="shared" si="17" ref="E88:AE88">SUM(E82:E87)</f>
        <v>0</v>
      </c>
      <c r="F88" s="51">
        <f t="shared" si="17"/>
        <v>0</v>
      </c>
      <c r="G88" s="51">
        <f t="shared" si="17"/>
        <v>0</v>
      </c>
      <c r="H88" s="51">
        <f t="shared" si="17"/>
        <v>104</v>
      </c>
      <c r="I88" s="51">
        <f t="shared" si="17"/>
        <v>40</v>
      </c>
      <c r="J88" s="51">
        <f t="shared" si="17"/>
        <v>0</v>
      </c>
      <c r="K88" s="51">
        <f t="shared" si="17"/>
        <v>0</v>
      </c>
      <c r="L88" s="51">
        <f t="shared" si="17"/>
        <v>0</v>
      </c>
      <c r="M88" s="51">
        <f t="shared" si="17"/>
        <v>0</v>
      </c>
      <c r="N88" s="51">
        <f t="shared" si="17"/>
        <v>0</v>
      </c>
      <c r="O88" s="51">
        <f t="shared" si="17"/>
        <v>0</v>
      </c>
      <c r="P88" s="51">
        <f t="shared" si="17"/>
        <v>0</v>
      </c>
      <c r="Q88" s="51">
        <f t="shared" si="17"/>
        <v>0</v>
      </c>
      <c r="R88" s="51">
        <f t="shared" si="17"/>
        <v>0</v>
      </c>
      <c r="S88" s="51">
        <f t="shared" si="17"/>
        <v>0</v>
      </c>
      <c r="T88" s="51">
        <f t="shared" si="17"/>
        <v>9</v>
      </c>
      <c r="U88" s="51">
        <f t="shared" si="17"/>
        <v>10</v>
      </c>
      <c r="V88" s="51">
        <f t="shared" si="17"/>
        <v>0</v>
      </c>
      <c r="W88" s="51">
        <f t="shared" si="17"/>
        <v>0</v>
      </c>
      <c r="X88" s="51">
        <f t="shared" si="17"/>
        <v>0</v>
      </c>
      <c r="Y88" s="51">
        <f t="shared" si="17"/>
        <v>0</v>
      </c>
      <c r="Z88" s="51">
        <f t="shared" si="17"/>
        <v>0</v>
      </c>
      <c r="AA88" s="51">
        <f t="shared" si="17"/>
        <v>0</v>
      </c>
      <c r="AB88" s="51">
        <f t="shared" si="17"/>
        <v>0</v>
      </c>
      <c r="AC88" s="51">
        <f t="shared" si="17"/>
        <v>0</v>
      </c>
      <c r="AD88" s="51">
        <f t="shared" si="17"/>
        <v>0</v>
      </c>
      <c r="AE88" s="51">
        <f t="shared" si="17"/>
        <v>0</v>
      </c>
      <c r="AF88" s="53">
        <f t="shared" si="11"/>
        <v>113</v>
      </c>
      <c r="AG88" s="53">
        <f t="shared" si="12"/>
        <v>50</v>
      </c>
      <c r="AH88" s="53">
        <f t="shared" si="13"/>
        <v>163</v>
      </c>
    </row>
    <row r="89" spans="1:34" ht="27.75" customHeight="1">
      <c r="A89" s="153" t="s">
        <v>79</v>
      </c>
      <c r="B89" s="153"/>
      <c r="C89" s="58" t="s">
        <v>55</v>
      </c>
      <c r="D89" s="58">
        <v>0</v>
      </c>
      <c r="E89" s="58">
        <v>0</v>
      </c>
      <c r="F89" s="58">
        <v>0</v>
      </c>
      <c r="G89" s="58">
        <v>0</v>
      </c>
      <c r="H89" s="58">
        <v>9</v>
      </c>
      <c r="I89" s="58">
        <v>3</v>
      </c>
      <c r="J89" s="58">
        <v>0</v>
      </c>
      <c r="K89" s="58">
        <v>0</v>
      </c>
      <c r="L89" s="58">
        <v>2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5</v>
      </c>
      <c r="U89" s="58">
        <v>3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1</v>
      </c>
      <c r="AC89" s="58">
        <v>0</v>
      </c>
      <c r="AD89" s="58">
        <v>0</v>
      </c>
      <c r="AE89" s="58">
        <v>0</v>
      </c>
      <c r="AF89" s="53">
        <f t="shared" si="11"/>
        <v>17</v>
      </c>
      <c r="AG89" s="53">
        <f t="shared" si="12"/>
        <v>6</v>
      </c>
      <c r="AH89" s="53">
        <f t="shared" si="13"/>
        <v>23</v>
      </c>
    </row>
    <row r="90" spans="1:34" ht="27.75" customHeight="1">
      <c r="A90" s="165" t="s">
        <v>141</v>
      </c>
      <c r="B90" s="166"/>
      <c r="C90" s="58" t="s">
        <v>58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53">
        <f t="shared" si="11"/>
        <v>0</v>
      </c>
      <c r="AG90" s="53">
        <f t="shared" si="12"/>
        <v>0</v>
      </c>
      <c r="AH90" s="53">
        <f t="shared" si="13"/>
        <v>0</v>
      </c>
    </row>
    <row r="91" spans="1:34" ht="27.75" customHeight="1">
      <c r="A91" s="165" t="s">
        <v>142</v>
      </c>
      <c r="B91" s="166"/>
      <c r="C91" s="58" t="s">
        <v>58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3">
        <f t="shared" si="11"/>
        <v>0</v>
      </c>
      <c r="AG91" s="53">
        <f t="shared" si="12"/>
        <v>0</v>
      </c>
      <c r="AH91" s="53">
        <f t="shared" si="13"/>
        <v>0</v>
      </c>
    </row>
    <row r="92" spans="1:34" ht="27.75" customHeight="1">
      <c r="A92" s="60" t="s">
        <v>0</v>
      </c>
      <c r="B92" s="60"/>
      <c r="C92" s="53" t="s">
        <v>55</v>
      </c>
      <c r="D92" s="53">
        <f>+D4+D5+D6+D11+D12+D20+D30+D31+D32+D37+D44+D56+D68+D72+D77+D81+D88+D89</f>
        <v>48</v>
      </c>
      <c r="E92" s="53">
        <f aca="true" t="shared" si="18" ref="E92:AE92">+E4+E5+E6+E11+E12+E20+E30+E31+E32+E37+E44+E56+E68+E72+E77+E81+E88+E89</f>
        <v>30</v>
      </c>
      <c r="F92" s="53">
        <f t="shared" si="18"/>
        <v>15</v>
      </c>
      <c r="G92" s="53">
        <f t="shared" si="18"/>
        <v>73</v>
      </c>
      <c r="H92" s="53">
        <f t="shared" si="18"/>
        <v>1804</v>
      </c>
      <c r="I92" s="53">
        <f t="shared" si="18"/>
        <v>1728</v>
      </c>
      <c r="J92" s="53">
        <f t="shared" si="18"/>
        <v>67</v>
      </c>
      <c r="K92" s="53">
        <f t="shared" si="18"/>
        <v>41</v>
      </c>
      <c r="L92" s="53">
        <f t="shared" si="18"/>
        <v>100</v>
      </c>
      <c r="M92" s="53">
        <f t="shared" si="18"/>
        <v>60</v>
      </c>
      <c r="N92" s="53">
        <f t="shared" si="18"/>
        <v>26</v>
      </c>
      <c r="O92" s="53">
        <f t="shared" si="18"/>
        <v>25</v>
      </c>
      <c r="P92" s="53">
        <f t="shared" si="18"/>
        <v>16</v>
      </c>
      <c r="Q92" s="53">
        <f t="shared" si="18"/>
        <v>27</v>
      </c>
      <c r="R92" s="53">
        <f t="shared" si="18"/>
        <v>67</v>
      </c>
      <c r="S92" s="53">
        <f t="shared" si="18"/>
        <v>48</v>
      </c>
      <c r="T92" s="53">
        <f t="shared" si="18"/>
        <v>315</v>
      </c>
      <c r="U92" s="53">
        <f t="shared" si="18"/>
        <v>465</v>
      </c>
      <c r="V92" s="53">
        <f t="shared" si="18"/>
        <v>90</v>
      </c>
      <c r="W92" s="53">
        <f t="shared" si="18"/>
        <v>96</v>
      </c>
      <c r="X92" s="53">
        <f t="shared" si="18"/>
        <v>55</v>
      </c>
      <c r="Y92" s="53">
        <f t="shared" si="18"/>
        <v>37</v>
      </c>
      <c r="Z92" s="53">
        <f t="shared" si="18"/>
        <v>6</v>
      </c>
      <c r="AA92" s="53">
        <f t="shared" si="18"/>
        <v>8</v>
      </c>
      <c r="AB92" s="53">
        <f t="shared" si="18"/>
        <v>23</v>
      </c>
      <c r="AC92" s="53">
        <f t="shared" si="18"/>
        <v>5</v>
      </c>
      <c r="AD92" s="53">
        <f t="shared" si="18"/>
        <v>1</v>
      </c>
      <c r="AE92" s="53">
        <f t="shared" si="18"/>
        <v>0</v>
      </c>
      <c r="AF92" s="53">
        <f>+AD92+AB92+Z92+X92+V92+T92+R92+P92+N92+L92+J92+H92+F92+D92</f>
        <v>2633</v>
      </c>
      <c r="AG92" s="53">
        <f t="shared" si="12"/>
        <v>2643</v>
      </c>
      <c r="AH92" s="53">
        <f t="shared" si="13"/>
        <v>5276</v>
      </c>
    </row>
    <row r="93" spans="1:34" ht="27.75" customHeight="1">
      <c r="A93" s="60"/>
      <c r="B93" s="60"/>
      <c r="C93" s="53" t="s">
        <v>58</v>
      </c>
      <c r="D93" s="53">
        <f>+D33+D60+D71+D73+D78+D90+D91</f>
        <v>2</v>
      </c>
      <c r="E93" s="53">
        <f aca="true" t="shared" si="19" ref="E93:AE93">+E33+E60+E71+E73+E78+E90+E91</f>
        <v>3</v>
      </c>
      <c r="F93" s="53">
        <f t="shared" si="19"/>
        <v>1</v>
      </c>
      <c r="G93" s="53">
        <f t="shared" si="19"/>
        <v>2</v>
      </c>
      <c r="H93" s="53">
        <f t="shared" si="19"/>
        <v>13</v>
      </c>
      <c r="I93" s="53">
        <f t="shared" si="19"/>
        <v>10</v>
      </c>
      <c r="J93" s="53">
        <f t="shared" si="19"/>
        <v>2</v>
      </c>
      <c r="K93" s="53">
        <f t="shared" si="19"/>
        <v>4</v>
      </c>
      <c r="L93" s="53">
        <f t="shared" si="19"/>
        <v>9</v>
      </c>
      <c r="M93" s="53">
        <f t="shared" si="19"/>
        <v>12</v>
      </c>
      <c r="N93" s="53">
        <f t="shared" si="19"/>
        <v>3</v>
      </c>
      <c r="O93" s="53">
        <f t="shared" si="19"/>
        <v>4</v>
      </c>
      <c r="P93" s="53">
        <f t="shared" si="19"/>
        <v>3</v>
      </c>
      <c r="Q93" s="53">
        <f t="shared" si="19"/>
        <v>3</v>
      </c>
      <c r="R93" s="53">
        <f t="shared" si="19"/>
        <v>0</v>
      </c>
      <c r="S93" s="53">
        <f t="shared" si="19"/>
        <v>1</v>
      </c>
      <c r="T93" s="53">
        <f t="shared" si="19"/>
        <v>180</v>
      </c>
      <c r="U93" s="53">
        <f t="shared" si="19"/>
        <v>346</v>
      </c>
      <c r="V93" s="53">
        <f t="shared" si="19"/>
        <v>4</v>
      </c>
      <c r="W93" s="53">
        <f t="shared" si="19"/>
        <v>1</v>
      </c>
      <c r="X93" s="53">
        <f t="shared" si="19"/>
        <v>1</v>
      </c>
      <c r="Y93" s="53">
        <f t="shared" si="19"/>
        <v>1</v>
      </c>
      <c r="Z93" s="53">
        <f t="shared" si="19"/>
        <v>0</v>
      </c>
      <c r="AA93" s="53">
        <f t="shared" si="19"/>
        <v>0</v>
      </c>
      <c r="AB93" s="53">
        <f t="shared" si="19"/>
        <v>0</v>
      </c>
      <c r="AC93" s="53">
        <f t="shared" si="19"/>
        <v>2</v>
      </c>
      <c r="AD93" s="53">
        <f t="shared" si="19"/>
        <v>0</v>
      </c>
      <c r="AE93" s="53">
        <f t="shared" si="19"/>
        <v>0</v>
      </c>
      <c r="AF93" s="53">
        <f t="shared" si="11"/>
        <v>218</v>
      </c>
      <c r="AG93" s="53">
        <f t="shared" si="12"/>
        <v>389</v>
      </c>
      <c r="AH93" s="53">
        <f t="shared" si="13"/>
        <v>607</v>
      </c>
    </row>
    <row r="94" spans="1:34" ht="27.75" customHeight="1">
      <c r="A94" s="60" t="s">
        <v>54</v>
      </c>
      <c r="B94" s="60"/>
      <c r="C94" s="60"/>
      <c r="D94" s="53">
        <f>+D92+D93</f>
        <v>50</v>
      </c>
      <c r="E94" s="53">
        <f aca="true" t="shared" si="20" ref="E94:AE94">+E92+E93</f>
        <v>33</v>
      </c>
      <c r="F94" s="53">
        <f t="shared" si="20"/>
        <v>16</v>
      </c>
      <c r="G94" s="53">
        <f t="shared" si="20"/>
        <v>75</v>
      </c>
      <c r="H94" s="53">
        <f t="shared" si="20"/>
        <v>1817</v>
      </c>
      <c r="I94" s="53">
        <f t="shared" si="20"/>
        <v>1738</v>
      </c>
      <c r="J94" s="53">
        <f t="shared" si="20"/>
        <v>69</v>
      </c>
      <c r="K94" s="53">
        <f t="shared" si="20"/>
        <v>45</v>
      </c>
      <c r="L94" s="53">
        <f t="shared" si="20"/>
        <v>109</v>
      </c>
      <c r="M94" s="53">
        <f t="shared" si="20"/>
        <v>72</v>
      </c>
      <c r="N94" s="53">
        <f t="shared" si="20"/>
        <v>29</v>
      </c>
      <c r="O94" s="53">
        <f t="shared" si="20"/>
        <v>29</v>
      </c>
      <c r="P94" s="53">
        <f t="shared" si="20"/>
        <v>19</v>
      </c>
      <c r="Q94" s="53">
        <f t="shared" si="20"/>
        <v>30</v>
      </c>
      <c r="R94" s="53">
        <f t="shared" si="20"/>
        <v>67</v>
      </c>
      <c r="S94" s="53">
        <f t="shared" si="20"/>
        <v>49</v>
      </c>
      <c r="T94" s="53">
        <f t="shared" si="20"/>
        <v>495</v>
      </c>
      <c r="U94" s="53">
        <f t="shared" si="20"/>
        <v>811</v>
      </c>
      <c r="V94" s="53">
        <f t="shared" si="20"/>
        <v>94</v>
      </c>
      <c r="W94" s="53">
        <f t="shared" si="20"/>
        <v>97</v>
      </c>
      <c r="X94" s="53">
        <f t="shared" si="20"/>
        <v>56</v>
      </c>
      <c r="Y94" s="53">
        <f t="shared" si="20"/>
        <v>38</v>
      </c>
      <c r="Z94" s="53">
        <f t="shared" si="20"/>
        <v>6</v>
      </c>
      <c r="AA94" s="53">
        <f t="shared" si="20"/>
        <v>8</v>
      </c>
      <c r="AB94" s="53">
        <f t="shared" si="20"/>
        <v>23</v>
      </c>
      <c r="AC94" s="53">
        <f t="shared" si="20"/>
        <v>7</v>
      </c>
      <c r="AD94" s="53">
        <f t="shared" si="20"/>
        <v>1</v>
      </c>
      <c r="AE94" s="53">
        <f t="shared" si="20"/>
        <v>0</v>
      </c>
      <c r="AF94" s="53">
        <f t="shared" si="11"/>
        <v>2851</v>
      </c>
      <c r="AG94" s="53">
        <f t="shared" si="12"/>
        <v>3032</v>
      </c>
      <c r="AH94" s="53">
        <f t="shared" si="13"/>
        <v>5883</v>
      </c>
    </row>
    <row r="95" spans="1:34" ht="27.75">
      <c r="A95" s="73" t="s">
        <v>247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</row>
    <row r="96" spans="1:34" ht="26.25" customHeight="1">
      <c r="A96" s="69" t="s">
        <v>1</v>
      </c>
      <c r="B96" s="60"/>
      <c r="C96" s="69" t="s">
        <v>90</v>
      </c>
      <c r="D96" s="160" t="s">
        <v>7</v>
      </c>
      <c r="E96" s="160"/>
      <c r="F96" s="160" t="s">
        <v>98</v>
      </c>
      <c r="G96" s="160"/>
      <c r="H96" s="160" t="s">
        <v>8</v>
      </c>
      <c r="I96" s="160"/>
      <c r="J96" s="160" t="s">
        <v>9</v>
      </c>
      <c r="K96" s="160"/>
      <c r="L96" s="160" t="s">
        <v>10</v>
      </c>
      <c r="M96" s="160"/>
      <c r="N96" s="160" t="s">
        <v>11</v>
      </c>
      <c r="O96" s="160"/>
      <c r="P96" s="160" t="s">
        <v>12</v>
      </c>
      <c r="Q96" s="160"/>
      <c r="R96" s="160" t="s">
        <v>13</v>
      </c>
      <c r="S96" s="160"/>
      <c r="T96" s="160" t="s">
        <v>14</v>
      </c>
      <c r="U96" s="160"/>
      <c r="V96" s="160" t="s">
        <v>15</v>
      </c>
      <c r="W96" s="160"/>
      <c r="X96" s="76" t="s">
        <v>16</v>
      </c>
      <c r="Y96" s="76"/>
      <c r="Z96" s="76" t="s">
        <v>17</v>
      </c>
      <c r="AA96" s="76"/>
      <c r="AB96" s="76" t="s">
        <v>18</v>
      </c>
      <c r="AC96" s="76"/>
      <c r="AD96" s="76" t="s">
        <v>19</v>
      </c>
      <c r="AE96" s="76"/>
      <c r="AF96" s="76" t="s">
        <v>0</v>
      </c>
      <c r="AG96" s="76"/>
      <c r="AH96" s="76"/>
    </row>
    <row r="97" spans="1:34" ht="27.75">
      <c r="A97" s="60"/>
      <c r="B97" s="60"/>
      <c r="C97" s="60"/>
      <c r="D97" s="161" t="s">
        <v>110</v>
      </c>
      <c r="E97" s="161" t="s">
        <v>111</v>
      </c>
      <c r="F97" s="161" t="s">
        <v>110</v>
      </c>
      <c r="G97" s="161" t="s">
        <v>111</v>
      </c>
      <c r="H97" s="161" t="s">
        <v>110</v>
      </c>
      <c r="I97" s="161" t="s">
        <v>111</v>
      </c>
      <c r="J97" s="161" t="s">
        <v>110</v>
      </c>
      <c r="K97" s="161" t="s">
        <v>111</v>
      </c>
      <c r="L97" s="161" t="s">
        <v>110</v>
      </c>
      <c r="M97" s="161" t="s">
        <v>111</v>
      </c>
      <c r="N97" s="161" t="s">
        <v>110</v>
      </c>
      <c r="O97" s="161" t="s">
        <v>111</v>
      </c>
      <c r="P97" s="161" t="s">
        <v>110</v>
      </c>
      <c r="Q97" s="161" t="s">
        <v>111</v>
      </c>
      <c r="R97" s="161" t="s">
        <v>110</v>
      </c>
      <c r="S97" s="161" t="s">
        <v>111</v>
      </c>
      <c r="T97" s="161" t="s">
        <v>110</v>
      </c>
      <c r="U97" s="161" t="s">
        <v>111</v>
      </c>
      <c r="V97" s="161" t="s">
        <v>110</v>
      </c>
      <c r="W97" s="161" t="s">
        <v>111</v>
      </c>
      <c r="X97" s="161" t="s">
        <v>110</v>
      </c>
      <c r="Y97" s="161" t="s">
        <v>111</v>
      </c>
      <c r="Z97" s="161" t="s">
        <v>110</v>
      </c>
      <c r="AA97" s="161" t="s">
        <v>111</v>
      </c>
      <c r="AB97" s="161" t="s">
        <v>110</v>
      </c>
      <c r="AC97" s="161" t="s">
        <v>111</v>
      </c>
      <c r="AD97" s="161" t="s">
        <v>110</v>
      </c>
      <c r="AE97" s="161" t="s">
        <v>111</v>
      </c>
      <c r="AF97" s="161" t="s">
        <v>110</v>
      </c>
      <c r="AG97" s="161" t="s">
        <v>111</v>
      </c>
      <c r="AH97" s="55" t="s">
        <v>20</v>
      </c>
    </row>
    <row r="98" spans="1:34" ht="27" customHeight="1">
      <c r="A98" s="162" t="s">
        <v>23</v>
      </c>
      <c r="B98" s="153"/>
      <c r="C98" s="58" t="s">
        <v>55</v>
      </c>
      <c r="D98" s="58">
        <v>5</v>
      </c>
      <c r="E98" s="58">
        <v>0</v>
      </c>
      <c r="F98" s="58">
        <v>0</v>
      </c>
      <c r="G98" s="58">
        <v>1</v>
      </c>
      <c r="H98" s="58">
        <v>24</v>
      </c>
      <c r="I98" s="58">
        <v>5</v>
      </c>
      <c r="J98" s="58">
        <v>0</v>
      </c>
      <c r="K98" s="58">
        <v>0</v>
      </c>
      <c r="L98" s="58">
        <v>3</v>
      </c>
      <c r="M98" s="58">
        <v>2</v>
      </c>
      <c r="N98" s="58">
        <v>0</v>
      </c>
      <c r="O98" s="58">
        <v>0</v>
      </c>
      <c r="P98" s="58">
        <v>1</v>
      </c>
      <c r="Q98" s="58">
        <v>0</v>
      </c>
      <c r="R98" s="58">
        <v>0</v>
      </c>
      <c r="S98" s="58">
        <v>0</v>
      </c>
      <c r="T98" s="58">
        <v>10</v>
      </c>
      <c r="U98" s="58">
        <v>6</v>
      </c>
      <c r="V98" s="58">
        <v>1</v>
      </c>
      <c r="W98" s="58">
        <v>1</v>
      </c>
      <c r="X98" s="58">
        <v>0</v>
      </c>
      <c r="Y98" s="58">
        <v>0</v>
      </c>
      <c r="Z98" s="58">
        <v>0</v>
      </c>
      <c r="AA98" s="58">
        <v>0</v>
      </c>
      <c r="AB98" s="58">
        <v>5</v>
      </c>
      <c r="AC98" s="58">
        <v>0</v>
      </c>
      <c r="AD98" s="58">
        <v>0</v>
      </c>
      <c r="AE98" s="58">
        <v>0</v>
      </c>
      <c r="AF98" s="53">
        <f>+AD98+AB98+Z98+X98+V98+T98+R98+P98+N98+L98+J98+H98+F98+D98</f>
        <v>49</v>
      </c>
      <c r="AG98" s="53">
        <f>+AE98+AC98+AA98+Y98+W98+U98+S98+Q98+O98+M98+K98+I98+G98+E98</f>
        <v>15</v>
      </c>
      <c r="AH98" s="53">
        <f>+AF98+AG98</f>
        <v>64</v>
      </c>
    </row>
    <row r="99" spans="1:34" ht="27" customHeight="1">
      <c r="A99" s="153" t="s">
        <v>24</v>
      </c>
      <c r="B99" s="153"/>
      <c r="C99" s="58" t="s">
        <v>55</v>
      </c>
      <c r="D99" s="58">
        <v>0</v>
      </c>
      <c r="E99" s="58">
        <v>0</v>
      </c>
      <c r="F99" s="58">
        <v>0</v>
      </c>
      <c r="G99" s="58">
        <v>0</v>
      </c>
      <c r="H99" s="58">
        <v>4</v>
      </c>
      <c r="I99" s="58">
        <v>1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1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3">
        <f aca="true" t="shared" si="21" ref="AF99:AF162">+AD99+AB99+Z99+X99+V99+T99+R99+P99+N99+L99+J99+H99+F99+D99</f>
        <v>4</v>
      </c>
      <c r="AG99" s="53">
        <f aca="true" t="shared" si="22" ref="AG99:AG162">+AE99+AC99+AA99+Y99+W99+U99+S99+Q99+O99+M99+K99+I99+G99+E99</f>
        <v>2</v>
      </c>
      <c r="AH99" s="53">
        <f aca="true" t="shared" si="23" ref="AH99:AH162">+AF99+AG99</f>
        <v>6</v>
      </c>
    </row>
    <row r="100" spans="1:34" ht="27" customHeight="1">
      <c r="A100" s="153" t="s">
        <v>25</v>
      </c>
      <c r="B100" s="153"/>
      <c r="C100" s="58" t="s">
        <v>55</v>
      </c>
      <c r="D100" s="58">
        <v>0</v>
      </c>
      <c r="E100" s="58">
        <v>0</v>
      </c>
      <c r="F100" s="58">
        <v>0</v>
      </c>
      <c r="G100" s="58">
        <v>0</v>
      </c>
      <c r="H100" s="58">
        <v>4</v>
      </c>
      <c r="I100" s="58">
        <v>3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0</v>
      </c>
      <c r="AF100" s="53">
        <f t="shared" si="21"/>
        <v>4</v>
      </c>
      <c r="AG100" s="53">
        <f t="shared" si="22"/>
        <v>3</v>
      </c>
      <c r="AH100" s="53">
        <f t="shared" si="23"/>
        <v>7</v>
      </c>
    </row>
    <row r="101" spans="1:34" ht="27" customHeight="1">
      <c r="A101" s="163" t="s">
        <v>112</v>
      </c>
      <c r="B101" s="164"/>
      <c r="C101" s="58" t="s">
        <v>55</v>
      </c>
      <c r="D101" s="58">
        <v>3</v>
      </c>
      <c r="E101" s="58">
        <v>0</v>
      </c>
      <c r="F101" s="58">
        <v>0</v>
      </c>
      <c r="G101" s="58">
        <v>29</v>
      </c>
      <c r="H101" s="58">
        <v>3</v>
      </c>
      <c r="I101" s="58">
        <v>2</v>
      </c>
      <c r="J101" s="58">
        <v>0</v>
      </c>
      <c r="K101" s="58">
        <v>6</v>
      </c>
      <c r="L101" s="58">
        <v>0</v>
      </c>
      <c r="M101" s="58">
        <v>1</v>
      </c>
      <c r="N101" s="58">
        <v>0</v>
      </c>
      <c r="O101" s="58">
        <v>1</v>
      </c>
      <c r="P101" s="58">
        <v>0</v>
      </c>
      <c r="Q101" s="58">
        <v>2</v>
      </c>
      <c r="R101" s="58">
        <v>1</v>
      </c>
      <c r="S101" s="58">
        <v>14</v>
      </c>
      <c r="T101" s="58">
        <v>2</v>
      </c>
      <c r="U101" s="58">
        <v>4</v>
      </c>
      <c r="V101" s="58">
        <v>0</v>
      </c>
      <c r="W101" s="58">
        <v>1</v>
      </c>
      <c r="X101" s="58">
        <v>0</v>
      </c>
      <c r="Y101" s="58">
        <v>0</v>
      </c>
      <c r="Z101" s="58">
        <v>0</v>
      </c>
      <c r="AA101" s="58">
        <v>0</v>
      </c>
      <c r="AB101" s="58">
        <v>1</v>
      </c>
      <c r="AC101" s="58">
        <v>0</v>
      </c>
      <c r="AD101" s="58">
        <v>0</v>
      </c>
      <c r="AE101" s="58">
        <v>0</v>
      </c>
      <c r="AF101" s="53">
        <f t="shared" si="21"/>
        <v>10</v>
      </c>
      <c r="AG101" s="53">
        <f t="shared" si="22"/>
        <v>60</v>
      </c>
      <c r="AH101" s="53">
        <f t="shared" si="23"/>
        <v>70</v>
      </c>
    </row>
    <row r="102" spans="1:34" ht="27" customHeight="1">
      <c r="A102" s="165" t="s">
        <v>113</v>
      </c>
      <c r="B102" s="166"/>
      <c r="C102" s="58" t="s">
        <v>55</v>
      </c>
      <c r="D102" s="58">
        <v>1</v>
      </c>
      <c r="E102" s="58">
        <v>0</v>
      </c>
      <c r="F102" s="58">
        <v>1</v>
      </c>
      <c r="G102" s="58">
        <v>0</v>
      </c>
      <c r="H102" s="58">
        <v>14</v>
      </c>
      <c r="I102" s="58">
        <v>2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2</v>
      </c>
      <c r="U102" s="58">
        <v>0</v>
      </c>
      <c r="V102" s="58">
        <v>5</v>
      </c>
      <c r="W102" s="58">
        <v>0</v>
      </c>
      <c r="X102" s="58">
        <v>2</v>
      </c>
      <c r="Y102" s="58">
        <v>0</v>
      </c>
      <c r="Z102" s="58">
        <v>1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3">
        <f t="shared" si="21"/>
        <v>26</v>
      </c>
      <c r="AG102" s="53">
        <f t="shared" si="22"/>
        <v>2</v>
      </c>
      <c r="AH102" s="53">
        <f t="shared" si="23"/>
        <v>28</v>
      </c>
    </row>
    <row r="103" spans="1:34" ht="27" customHeight="1">
      <c r="A103" s="153" t="s">
        <v>114</v>
      </c>
      <c r="B103" s="153"/>
      <c r="C103" s="58" t="s">
        <v>55</v>
      </c>
      <c r="D103" s="58">
        <v>0</v>
      </c>
      <c r="E103" s="58">
        <v>0</v>
      </c>
      <c r="F103" s="58">
        <v>0</v>
      </c>
      <c r="G103" s="58">
        <v>0</v>
      </c>
      <c r="H103" s="58">
        <v>4</v>
      </c>
      <c r="I103" s="58">
        <v>2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2</v>
      </c>
      <c r="U103" s="58">
        <v>1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3">
        <f t="shared" si="21"/>
        <v>6</v>
      </c>
      <c r="AG103" s="53">
        <f t="shared" si="22"/>
        <v>3</v>
      </c>
      <c r="AH103" s="53">
        <f t="shared" si="23"/>
        <v>9</v>
      </c>
    </row>
    <row r="104" spans="1:34" ht="27" customHeight="1">
      <c r="A104" s="165" t="s">
        <v>116</v>
      </c>
      <c r="B104" s="166"/>
      <c r="C104" s="58" t="s">
        <v>55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3">
        <f t="shared" si="21"/>
        <v>0</v>
      </c>
      <c r="AG104" s="53">
        <f t="shared" si="22"/>
        <v>0</v>
      </c>
      <c r="AH104" s="53">
        <f t="shared" si="23"/>
        <v>0</v>
      </c>
    </row>
    <row r="105" spans="1:34" ht="27" customHeight="1">
      <c r="A105" s="59" t="s">
        <v>115</v>
      </c>
      <c r="B105" s="59"/>
      <c r="C105" s="51" t="s">
        <v>55</v>
      </c>
      <c r="D105" s="51">
        <f>SUM(D101:D104)</f>
        <v>4</v>
      </c>
      <c r="E105" s="51">
        <f aca="true" t="shared" si="24" ref="E105:AE105">SUM(E101:E104)</f>
        <v>0</v>
      </c>
      <c r="F105" s="51">
        <f t="shared" si="24"/>
        <v>1</v>
      </c>
      <c r="G105" s="51">
        <f t="shared" si="24"/>
        <v>29</v>
      </c>
      <c r="H105" s="51">
        <f t="shared" si="24"/>
        <v>21</v>
      </c>
      <c r="I105" s="51">
        <f t="shared" si="24"/>
        <v>6</v>
      </c>
      <c r="J105" s="51">
        <f t="shared" si="24"/>
        <v>0</v>
      </c>
      <c r="K105" s="51">
        <f t="shared" si="24"/>
        <v>6</v>
      </c>
      <c r="L105" s="51">
        <f t="shared" si="24"/>
        <v>0</v>
      </c>
      <c r="M105" s="51">
        <f t="shared" si="24"/>
        <v>1</v>
      </c>
      <c r="N105" s="51">
        <f t="shared" si="24"/>
        <v>0</v>
      </c>
      <c r="O105" s="51">
        <f t="shared" si="24"/>
        <v>1</v>
      </c>
      <c r="P105" s="51">
        <f t="shared" si="24"/>
        <v>0</v>
      </c>
      <c r="Q105" s="51">
        <f t="shared" si="24"/>
        <v>2</v>
      </c>
      <c r="R105" s="51">
        <f t="shared" si="24"/>
        <v>1</v>
      </c>
      <c r="S105" s="51">
        <f t="shared" si="24"/>
        <v>14</v>
      </c>
      <c r="T105" s="51">
        <f t="shared" si="24"/>
        <v>6</v>
      </c>
      <c r="U105" s="51">
        <f t="shared" si="24"/>
        <v>5</v>
      </c>
      <c r="V105" s="51">
        <f t="shared" si="24"/>
        <v>5</v>
      </c>
      <c r="W105" s="51">
        <f t="shared" si="24"/>
        <v>1</v>
      </c>
      <c r="X105" s="51">
        <f t="shared" si="24"/>
        <v>2</v>
      </c>
      <c r="Y105" s="51">
        <f t="shared" si="24"/>
        <v>0</v>
      </c>
      <c r="Z105" s="51">
        <f t="shared" si="24"/>
        <v>1</v>
      </c>
      <c r="AA105" s="51">
        <f t="shared" si="24"/>
        <v>0</v>
      </c>
      <c r="AB105" s="51">
        <f t="shared" si="24"/>
        <v>1</v>
      </c>
      <c r="AC105" s="51">
        <f t="shared" si="24"/>
        <v>0</v>
      </c>
      <c r="AD105" s="51">
        <f t="shared" si="24"/>
        <v>0</v>
      </c>
      <c r="AE105" s="51">
        <f t="shared" si="24"/>
        <v>0</v>
      </c>
      <c r="AF105" s="53">
        <f t="shared" si="21"/>
        <v>42</v>
      </c>
      <c r="AG105" s="53">
        <f t="shared" si="22"/>
        <v>65</v>
      </c>
      <c r="AH105" s="53">
        <f t="shared" si="23"/>
        <v>107</v>
      </c>
    </row>
    <row r="106" spans="1:34" ht="27" customHeight="1">
      <c r="A106" s="153" t="s">
        <v>26</v>
      </c>
      <c r="B106" s="153"/>
      <c r="C106" s="58" t="s">
        <v>55</v>
      </c>
      <c r="D106" s="58">
        <v>0</v>
      </c>
      <c r="E106" s="58">
        <v>0</v>
      </c>
      <c r="F106" s="58">
        <v>0</v>
      </c>
      <c r="G106" s="58">
        <v>0</v>
      </c>
      <c r="H106" s="58">
        <v>8</v>
      </c>
      <c r="I106" s="58">
        <v>12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3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0</v>
      </c>
      <c r="AF106" s="53">
        <f t="shared" si="21"/>
        <v>8</v>
      </c>
      <c r="AG106" s="53">
        <f t="shared" si="22"/>
        <v>15</v>
      </c>
      <c r="AH106" s="53">
        <f t="shared" si="23"/>
        <v>23</v>
      </c>
    </row>
    <row r="107" spans="1:34" ht="27" customHeight="1">
      <c r="A107" s="167" t="s">
        <v>118</v>
      </c>
      <c r="B107" s="18" t="s">
        <v>120</v>
      </c>
      <c r="C107" s="58" t="s">
        <v>55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1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0</v>
      </c>
      <c r="AD107" s="58">
        <v>0</v>
      </c>
      <c r="AE107" s="58">
        <v>0</v>
      </c>
      <c r="AF107" s="53">
        <f t="shared" si="21"/>
        <v>1</v>
      </c>
      <c r="AG107" s="53">
        <f t="shared" si="22"/>
        <v>0</v>
      </c>
      <c r="AH107" s="53">
        <f t="shared" si="23"/>
        <v>1</v>
      </c>
    </row>
    <row r="108" spans="1:34" ht="27" customHeight="1">
      <c r="A108" s="167"/>
      <c r="B108" s="18" t="s">
        <v>71</v>
      </c>
      <c r="C108" s="58" t="s">
        <v>55</v>
      </c>
      <c r="D108" s="58">
        <v>0</v>
      </c>
      <c r="E108" s="58">
        <v>0</v>
      </c>
      <c r="F108" s="58">
        <v>0</v>
      </c>
      <c r="G108" s="58">
        <v>0</v>
      </c>
      <c r="H108" s="58">
        <v>11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0</v>
      </c>
      <c r="AF108" s="53">
        <f t="shared" si="21"/>
        <v>11</v>
      </c>
      <c r="AG108" s="53">
        <f t="shared" si="22"/>
        <v>0</v>
      </c>
      <c r="AH108" s="53">
        <f t="shared" si="23"/>
        <v>11</v>
      </c>
    </row>
    <row r="109" spans="1:34" ht="27" customHeight="1">
      <c r="A109" s="167"/>
      <c r="B109" s="18" t="s">
        <v>72</v>
      </c>
      <c r="C109" s="58" t="s">
        <v>55</v>
      </c>
      <c r="D109" s="58">
        <v>0</v>
      </c>
      <c r="E109" s="58">
        <v>0</v>
      </c>
      <c r="F109" s="58">
        <v>0</v>
      </c>
      <c r="G109" s="58">
        <v>0</v>
      </c>
      <c r="H109" s="58">
        <v>1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>
        <v>0</v>
      </c>
      <c r="W109" s="58">
        <v>0</v>
      </c>
      <c r="X109" s="58">
        <v>0</v>
      </c>
      <c r="Y109" s="58">
        <v>0</v>
      </c>
      <c r="Z109" s="58">
        <v>0</v>
      </c>
      <c r="AA109" s="58">
        <v>0</v>
      </c>
      <c r="AB109" s="58">
        <v>0</v>
      </c>
      <c r="AC109" s="58">
        <v>0</v>
      </c>
      <c r="AD109" s="58">
        <v>0</v>
      </c>
      <c r="AE109" s="58">
        <v>0</v>
      </c>
      <c r="AF109" s="53">
        <f t="shared" si="21"/>
        <v>1</v>
      </c>
      <c r="AG109" s="53">
        <f t="shared" si="22"/>
        <v>0</v>
      </c>
      <c r="AH109" s="53">
        <f t="shared" si="23"/>
        <v>1</v>
      </c>
    </row>
    <row r="110" spans="1:34" ht="27" customHeight="1">
      <c r="A110" s="167"/>
      <c r="B110" s="18" t="s">
        <v>73</v>
      </c>
      <c r="C110" s="58" t="s">
        <v>55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0</v>
      </c>
      <c r="AE110" s="58">
        <v>0</v>
      </c>
      <c r="AF110" s="53">
        <f t="shared" si="21"/>
        <v>0</v>
      </c>
      <c r="AG110" s="53">
        <f t="shared" si="22"/>
        <v>0</v>
      </c>
      <c r="AH110" s="53">
        <f t="shared" si="23"/>
        <v>0</v>
      </c>
    </row>
    <row r="111" spans="1:34" ht="27" customHeight="1">
      <c r="A111" s="167"/>
      <c r="B111" s="18" t="s">
        <v>86</v>
      </c>
      <c r="C111" s="58" t="s">
        <v>55</v>
      </c>
      <c r="D111" s="58">
        <v>0</v>
      </c>
      <c r="E111" s="58">
        <v>0</v>
      </c>
      <c r="F111" s="58">
        <v>0</v>
      </c>
      <c r="G111" s="58">
        <v>0</v>
      </c>
      <c r="H111" s="58">
        <v>7</v>
      </c>
      <c r="I111" s="58">
        <v>1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8">
        <v>1</v>
      </c>
      <c r="U111" s="58">
        <v>0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8">
        <v>0</v>
      </c>
      <c r="AB111" s="58">
        <v>0</v>
      </c>
      <c r="AC111" s="58">
        <v>0</v>
      </c>
      <c r="AD111" s="58">
        <v>0</v>
      </c>
      <c r="AE111" s="58">
        <v>0</v>
      </c>
      <c r="AF111" s="53">
        <f t="shared" si="21"/>
        <v>8</v>
      </c>
      <c r="AG111" s="53">
        <f t="shared" si="22"/>
        <v>1</v>
      </c>
      <c r="AH111" s="53">
        <f t="shared" si="23"/>
        <v>9</v>
      </c>
    </row>
    <row r="112" spans="1:34" ht="27" customHeight="1">
      <c r="A112" s="167"/>
      <c r="B112" s="18" t="s">
        <v>74</v>
      </c>
      <c r="C112" s="58" t="s">
        <v>55</v>
      </c>
      <c r="D112" s="58">
        <v>0</v>
      </c>
      <c r="E112" s="58">
        <v>0</v>
      </c>
      <c r="F112" s="58">
        <v>0</v>
      </c>
      <c r="G112" s="58">
        <v>0</v>
      </c>
      <c r="H112" s="58">
        <v>8</v>
      </c>
      <c r="I112" s="58">
        <v>2</v>
      </c>
      <c r="J112" s="58">
        <v>0</v>
      </c>
      <c r="K112" s="58">
        <v>0</v>
      </c>
      <c r="L112" s="58">
        <v>1</v>
      </c>
      <c r="M112" s="58">
        <v>1</v>
      </c>
      <c r="N112" s="58">
        <v>0</v>
      </c>
      <c r="O112" s="58">
        <v>0</v>
      </c>
      <c r="P112" s="58">
        <v>0</v>
      </c>
      <c r="Q112" s="58">
        <v>0</v>
      </c>
      <c r="R112" s="58">
        <v>0</v>
      </c>
      <c r="S112" s="58">
        <v>0</v>
      </c>
      <c r="T112" s="58">
        <v>0</v>
      </c>
      <c r="U112" s="58">
        <v>0</v>
      </c>
      <c r="V112" s="58">
        <v>1</v>
      </c>
      <c r="W112" s="58">
        <v>0</v>
      </c>
      <c r="X112" s="58">
        <v>0</v>
      </c>
      <c r="Y112" s="58">
        <v>1</v>
      </c>
      <c r="Z112" s="58">
        <v>0</v>
      </c>
      <c r="AA112" s="58">
        <v>0</v>
      </c>
      <c r="AB112" s="58">
        <v>0</v>
      </c>
      <c r="AC112" s="58">
        <v>0</v>
      </c>
      <c r="AD112" s="58">
        <v>0</v>
      </c>
      <c r="AE112" s="58">
        <v>0</v>
      </c>
      <c r="AF112" s="53">
        <f t="shared" si="21"/>
        <v>10</v>
      </c>
      <c r="AG112" s="53">
        <f t="shared" si="22"/>
        <v>4</v>
      </c>
      <c r="AH112" s="53">
        <f t="shared" si="23"/>
        <v>14</v>
      </c>
    </row>
    <row r="113" spans="1:34" ht="27" customHeight="1">
      <c r="A113" s="167"/>
      <c r="B113" s="18" t="s">
        <v>121</v>
      </c>
      <c r="C113" s="58" t="s">
        <v>55</v>
      </c>
      <c r="D113" s="58">
        <v>0</v>
      </c>
      <c r="E113" s="58">
        <v>0</v>
      </c>
      <c r="F113" s="58">
        <v>0</v>
      </c>
      <c r="G113" s="58">
        <v>0</v>
      </c>
      <c r="H113" s="58">
        <v>7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1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0</v>
      </c>
      <c r="AD113" s="58">
        <v>0</v>
      </c>
      <c r="AE113" s="58">
        <v>0</v>
      </c>
      <c r="AF113" s="53">
        <f t="shared" si="21"/>
        <v>8</v>
      </c>
      <c r="AG113" s="53">
        <f t="shared" si="22"/>
        <v>0</v>
      </c>
      <c r="AH113" s="53">
        <f t="shared" si="23"/>
        <v>8</v>
      </c>
    </row>
    <row r="114" spans="1:34" ht="27" customHeight="1">
      <c r="A114" s="167"/>
      <c r="B114" s="52" t="s">
        <v>119</v>
      </c>
      <c r="C114" s="51" t="s">
        <v>55</v>
      </c>
      <c r="D114" s="51">
        <f>SUM(D107:D113)</f>
        <v>0</v>
      </c>
      <c r="E114" s="51">
        <f aca="true" t="shared" si="25" ref="E114:AE114">SUM(E107:E113)</f>
        <v>0</v>
      </c>
      <c r="F114" s="51">
        <f t="shared" si="25"/>
        <v>0</v>
      </c>
      <c r="G114" s="51">
        <f t="shared" si="25"/>
        <v>0</v>
      </c>
      <c r="H114" s="51">
        <f t="shared" si="25"/>
        <v>34</v>
      </c>
      <c r="I114" s="51">
        <f t="shared" si="25"/>
        <v>3</v>
      </c>
      <c r="J114" s="51">
        <f t="shared" si="25"/>
        <v>0</v>
      </c>
      <c r="K114" s="51">
        <f t="shared" si="25"/>
        <v>0</v>
      </c>
      <c r="L114" s="51">
        <f t="shared" si="25"/>
        <v>1</v>
      </c>
      <c r="M114" s="51">
        <f t="shared" si="25"/>
        <v>1</v>
      </c>
      <c r="N114" s="51">
        <f t="shared" si="25"/>
        <v>0</v>
      </c>
      <c r="O114" s="51">
        <f t="shared" si="25"/>
        <v>0</v>
      </c>
      <c r="P114" s="51">
        <f t="shared" si="25"/>
        <v>0</v>
      </c>
      <c r="Q114" s="51">
        <f t="shared" si="25"/>
        <v>0</v>
      </c>
      <c r="R114" s="51">
        <f t="shared" si="25"/>
        <v>0</v>
      </c>
      <c r="S114" s="51">
        <f t="shared" si="25"/>
        <v>0</v>
      </c>
      <c r="T114" s="51">
        <f t="shared" si="25"/>
        <v>3</v>
      </c>
      <c r="U114" s="51">
        <f t="shared" si="25"/>
        <v>0</v>
      </c>
      <c r="V114" s="51">
        <f t="shared" si="25"/>
        <v>1</v>
      </c>
      <c r="W114" s="51">
        <f t="shared" si="25"/>
        <v>0</v>
      </c>
      <c r="X114" s="51">
        <f t="shared" si="25"/>
        <v>0</v>
      </c>
      <c r="Y114" s="51">
        <f t="shared" si="25"/>
        <v>1</v>
      </c>
      <c r="Z114" s="51">
        <f t="shared" si="25"/>
        <v>0</v>
      </c>
      <c r="AA114" s="51">
        <f t="shared" si="25"/>
        <v>0</v>
      </c>
      <c r="AB114" s="51">
        <f t="shared" si="25"/>
        <v>0</v>
      </c>
      <c r="AC114" s="51">
        <f t="shared" si="25"/>
        <v>0</v>
      </c>
      <c r="AD114" s="51">
        <f t="shared" si="25"/>
        <v>0</v>
      </c>
      <c r="AE114" s="51">
        <f t="shared" si="25"/>
        <v>0</v>
      </c>
      <c r="AF114" s="53">
        <f t="shared" si="21"/>
        <v>39</v>
      </c>
      <c r="AG114" s="53">
        <f t="shared" si="22"/>
        <v>5</v>
      </c>
      <c r="AH114" s="53">
        <f t="shared" si="23"/>
        <v>44</v>
      </c>
    </row>
    <row r="115" spans="1:34" ht="27" customHeight="1">
      <c r="A115" s="167" t="s">
        <v>123</v>
      </c>
      <c r="B115" s="18" t="s">
        <v>122</v>
      </c>
      <c r="C115" s="58" t="s">
        <v>55</v>
      </c>
      <c r="D115" s="58">
        <v>0</v>
      </c>
      <c r="E115" s="58">
        <v>0</v>
      </c>
      <c r="F115" s="58">
        <v>0</v>
      </c>
      <c r="G115" s="58">
        <v>0</v>
      </c>
      <c r="H115" s="58">
        <v>4</v>
      </c>
      <c r="I115" s="58">
        <v>1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>
        <v>0</v>
      </c>
      <c r="W115" s="58">
        <v>0</v>
      </c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  <c r="AD115" s="58">
        <v>0</v>
      </c>
      <c r="AE115" s="58">
        <v>0</v>
      </c>
      <c r="AF115" s="53">
        <f t="shared" si="21"/>
        <v>4</v>
      </c>
      <c r="AG115" s="53">
        <f t="shared" si="22"/>
        <v>1</v>
      </c>
      <c r="AH115" s="53">
        <f t="shared" si="23"/>
        <v>5</v>
      </c>
    </row>
    <row r="116" spans="1:34" ht="27" customHeight="1">
      <c r="A116" s="167"/>
      <c r="B116" s="18" t="s">
        <v>75</v>
      </c>
      <c r="C116" s="58" t="s">
        <v>55</v>
      </c>
      <c r="D116" s="58">
        <v>0</v>
      </c>
      <c r="E116" s="58">
        <v>0</v>
      </c>
      <c r="F116" s="58">
        <v>0</v>
      </c>
      <c r="G116" s="58">
        <v>0</v>
      </c>
      <c r="H116" s="58">
        <v>1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0</v>
      </c>
      <c r="AF116" s="53">
        <f t="shared" si="21"/>
        <v>1</v>
      </c>
      <c r="AG116" s="53">
        <f t="shared" si="22"/>
        <v>0</v>
      </c>
      <c r="AH116" s="53">
        <f t="shared" si="23"/>
        <v>1</v>
      </c>
    </row>
    <row r="117" spans="1:34" ht="27" customHeight="1">
      <c r="A117" s="167"/>
      <c r="B117" s="18" t="s">
        <v>81</v>
      </c>
      <c r="C117" s="58" t="s">
        <v>55</v>
      </c>
      <c r="D117" s="58">
        <v>0</v>
      </c>
      <c r="E117" s="58">
        <v>0</v>
      </c>
      <c r="F117" s="58">
        <v>0</v>
      </c>
      <c r="G117" s="58">
        <v>0</v>
      </c>
      <c r="H117" s="58">
        <v>1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58">
        <v>0</v>
      </c>
      <c r="R117" s="58">
        <v>0</v>
      </c>
      <c r="S117" s="58">
        <v>0</v>
      </c>
      <c r="T117" s="58">
        <v>0</v>
      </c>
      <c r="U117" s="58">
        <v>0</v>
      </c>
      <c r="V117" s="58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0</v>
      </c>
      <c r="AC117" s="58">
        <v>0</v>
      </c>
      <c r="AD117" s="58">
        <v>0</v>
      </c>
      <c r="AE117" s="58">
        <v>0</v>
      </c>
      <c r="AF117" s="53">
        <f t="shared" si="21"/>
        <v>1</v>
      </c>
      <c r="AG117" s="53">
        <f t="shared" si="22"/>
        <v>0</v>
      </c>
      <c r="AH117" s="53">
        <f t="shared" si="23"/>
        <v>1</v>
      </c>
    </row>
    <row r="118" spans="1:34" ht="27" customHeight="1">
      <c r="A118" s="167"/>
      <c r="B118" s="18" t="s">
        <v>65</v>
      </c>
      <c r="C118" s="58" t="s">
        <v>55</v>
      </c>
      <c r="D118" s="58">
        <v>0</v>
      </c>
      <c r="E118" s="58">
        <v>0</v>
      </c>
      <c r="F118" s="58">
        <v>0</v>
      </c>
      <c r="G118" s="58">
        <v>0</v>
      </c>
      <c r="H118" s="58">
        <v>2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1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3">
        <f t="shared" si="21"/>
        <v>3</v>
      </c>
      <c r="AG118" s="53">
        <f t="shared" si="22"/>
        <v>0</v>
      </c>
      <c r="AH118" s="53">
        <f t="shared" si="23"/>
        <v>3</v>
      </c>
    </row>
    <row r="119" spans="1:34" ht="27" customHeight="1">
      <c r="A119" s="167"/>
      <c r="B119" s="18" t="s">
        <v>76</v>
      </c>
      <c r="C119" s="58" t="s">
        <v>55</v>
      </c>
      <c r="D119" s="58">
        <v>0</v>
      </c>
      <c r="E119" s="58">
        <v>0</v>
      </c>
      <c r="F119" s="58">
        <v>0</v>
      </c>
      <c r="G119" s="58">
        <v>0</v>
      </c>
      <c r="H119" s="58">
        <v>1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3">
        <f t="shared" si="21"/>
        <v>1</v>
      </c>
      <c r="AG119" s="53">
        <f t="shared" si="22"/>
        <v>0</v>
      </c>
      <c r="AH119" s="53">
        <f t="shared" si="23"/>
        <v>1</v>
      </c>
    </row>
    <row r="120" spans="1:34" ht="27" customHeight="1">
      <c r="A120" s="167"/>
      <c r="B120" s="18" t="s">
        <v>124</v>
      </c>
      <c r="C120" s="58" t="s">
        <v>55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>
        <v>0</v>
      </c>
      <c r="W120" s="58">
        <v>0</v>
      </c>
      <c r="X120" s="58">
        <v>0</v>
      </c>
      <c r="Y120" s="58">
        <v>0</v>
      </c>
      <c r="Z120" s="58">
        <v>0</v>
      </c>
      <c r="AA120" s="58">
        <v>0</v>
      </c>
      <c r="AB120" s="58">
        <v>0</v>
      </c>
      <c r="AC120" s="58">
        <v>0</v>
      </c>
      <c r="AD120" s="58">
        <v>0</v>
      </c>
      <c r="AE120" s="58">
        <v>0</v>
      </c>
      <c r="AF120" s="53">
        <f t="shared" si="21"/>
        <v>0</v>
      </c>
      <c r="AG120" s="53">
        <f t="shared" si="22"/>
        <v>0</v>
      </c>
      <c r="AH120" s="53">
        <f t="shared" si="23"/>
        <v>0</v>
      </c>
    </row>
    <row r="121" spans="1:34" ht="27" customHeight="1">
      <c r="A121" s="167"/>
      <c r="B121" s="18" t="s">
        <v>82</v>
      </c>
      <c r="C121" s="58" t="s">
        <v>55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8">
        <v>0</v>
      </c>
      <c r="AA121" s="58">
        <v>0</v>
      </c>
      <c r="AB121" s="58">
        <v>0</v>
      </c>
      <c r="AC121" s="58">
        <v>0</v>
      </c>
      <c r="AD121" s="58">
        <v>0</v>
      </c>
      <c r="AE121" s="58">
        <v>0</v>
      </c>
      <c r="AF121" s="53">
        <f t="shared" si="21"/>
        <v>0</v>
      </c>
      <c r="AG121" s="53">
        <f t="shared" si="22"/>
        <v>0</v>
      </c>
      <c r="AH121" s="53">
        <f t="shared" si="23"/>
        <v>0</v>
      </c>
    </row>
    <row r="122" spans="1:34" ht="27" customHeight="1">
      <c r="A122" s="167"/>
      <c r="B122" s="18" t="s">
        <v>80</v>
      </c>
      <c r="C122" s="58" t="s">
        <v>55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3">
        <f t="shared" si="21"/>
        <v>0</v>
      </c>
      <c r="AG122" s="53">
        <f t="shared" si="22"/>
        <v>0</v>
      </c>
      <c r="AH122" s="53">
        <f t="shared" si="23"/>
        <v>0</v>
      </c>
    </row>
    <row r="123" spans="1:34" ht="27" customHeight="1">
      <c r="A123" s="167"/>
      <c r="B123" s="18" t="s">
        <v>126</v>
      </c>
      <c r="C123" s="58" t="s">
        <v>55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58">
        <v>0</v>
      </c>
      <c r="S123" s="58">
        <v>0</v>
      </c>
      <c r="T123" s="58">
        <v>0</v>
      </c>
      <c r="U123" s="58">
        <v>0</v>
      </c>
      <c r="V123" s="58">
        <v>0</v>
      </c>
      <c r="W123" s="58">
        <v>0</v>
      </c>
      <c r="X123" s="58">
        <v>0</v>
      </c>
      <c r="Y123" s="58">
        <v>0</v>
      </c>
      <c r="Z123" s="58">
        <v>0</v>
      </c>
      <c r="AA123" s="58">
        <v>0</v>
      </c>
      <c r="AB123" s="58">
        <v>0</v>
      </c>
      <c r="AC123" s="58">
        <v>0</v>
      </c>
      <c r="AD123" s="58">
        <v>0</v>
      </c>
      <c r="AE123" s="58">
        <v>0</v>
      </c>
      <c r="AF123" s="53">
        <f t="shared" si="21"/>
        <v>0</v>
      </c>
      <c r="AG123" s="53">
        <f t="shared" si="22"/>
        <v>0</v>
      </c>
      <c r="AH123" s="53">
        <f t="shared" si="23"/>
        <v>0</v>
      </c>
    </row>
    <row r="124" spans="1:34" ht="27" customHeight="1">
      <c r="A124" s="167"/>
      <c r="B124" s="52" t="s">
        <v>125</v>
      </c>
      <c r="C124" s="51" t="s">
        <v>55</v>
      </c>
      <c r="D124" s="51">
        <f>SUM(D115:D123)</f>
        <v>0</v>
      </c>
      <c r="E124" s="51">
        <f aca="true" t="shared" si="26" ref="E124:AE124">SUM(E115:E123)</f>
        <v>0</v>
      </c>
      <c r="F124" s="51">
        <f t="shared" si="26"/>
        <v>0</v>
      </c>
      <c r="G124" s="51">
        <f t="shared" si="26"/>
        <v>0</v>
      </c>
      <c r="H124" s="51">
        <f t="shared" si="26"/>
        <v>9</v>
      </c>
      <c r="I124" s="51">
        <f t="shared" si="26"/>
        <v>1</v>
      </c>
      <c r="J124" s="51">
        <f t="shared" si="26"/>
        <v>0</v>
      </c>
      <c r="K124" s="51">
        <f t="shared" si="26"/>
        <v>0</v>
      </c>
      <c r="L124" s="51">
        <f t="shared" si="26"/>
        <v>0</v>
      </c>
      <c r="M124" s="51">
        <f t="shared" si="26"/>
        <v>0</v>
      </c>
      <c r="N124" s="51">
        <f t="shared" si="26"/>
        <v>0</v>
      </c>
      <c r="O124" s="51">
        <f t="shared" si="26"/>
        <v>0</v>
      </c>
      <c r="P124" s="51">
        <f t="shared" si="26"/>
        <v>0</v>
      </c>
      <c r="Q124" s="51">
        <f t="shared" si="26"/>
        <v>0</v>
      </c>
      <c r="R124" s="51">
        <f t="shared" si="26"/>
        <v>0</v>
      </c>
      <c r="S124" s="51">
        <f t="shared" si="26"/>
        <v>0</v>
      </c>
      <c r="T124" s="51">
        <f t="shared" si="26"/>
        <v>1</v>
      </c>
      <c r="U124" s="51">
        <f t="shared" si="26"/>
        <v>0</v>
      </c>
      <c r="V124" s="51">
        <f t="shared" si="26"/>
        <v>0</v>
      </c>
      <c r="W124" s="51">
        <f t="shared" si="26"/>
        <v>0</v>
      </c>
      <c r="X124" s="51">
        <f t="shared" si="26"/>
        <v>0</v>
      </c>
      <c r="Y124" s="51">
        <f t="shared" si="26"/>
        <v>0</v>
      </c>
      <c r="Z124" s="51">
        <f t="shared" si="26"/>
        <v>0</v>
      </c>
      <c r="AA124" s="51">
        <f t="shared" si="26"/>
        <v>0</v>
      </c>
      <c r="AB124" s="51">
        <f t="shared" si="26"/>
        <v>0</v>
      </c>
      <c r="AC124" s="51">
        <f t="shared" si="26"/>
        <v>0</v>
      </c>
      <c r="AD124" s="51">
        <f t="shared" si="26"/>
        <v>0</v>
      </c>
      <c r="AE124" s="51">
        <f t="shared" si="26"/>
        <v>0</v>
      </c>
      <c r="AF124" s="53">
        <f t="shared" si="21"/>
        <v>10</v>
      </c>
      <c r="AG124" s="53">
        <f t="shared" si="22"/>
        <v>1</v>
      </c>
      <c r="AH124" s="53">
        <f t="shared" si="23"/>
        <v>11</v>
      </c>
    </row>
    <row r="125" spans="1:34" ht="27" customHeight="1">
      <c r="A125" s="153" t="s">
        <v>231</v>
      </c>
      <c r="B125" s="153"/>
      <c r="C125" s="58" t="s">
        <v>55</v>
      </c>
      <c r="D125" s="58">
        <v>0</v>
      </c>
      <c r="E125" s="58">
        <v>0</v>
      </c>
      <c r="F125" s="58">
        <v>1</v>
      </c>
      <c r="G125" s="58">
        <v>0</v>
      </c>
      <c r="H125" s="58">
        <v>9</v>
      </c>
      <c r="I125" s="58">
        <v>5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1</v>
      </c>
      <c r="U125" s="58">
        <v>4</v>
      </c>
      <c r="V125" s="58">
        <v>1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3">
        <f t="shared" si="21"/>
        <v>12</v>
      </c>
      <c r="AG125" s="53">
        <f t="shared" si="22"/>
        <v>9</v>
      </c>
      <c r="AH125" s="53">
        <f t="shared" si="23"/>
        <v>21</v>
      </c>
    </row>
    <row r="126" spans="1:34" ht="27" customHeight="1">
      <c r="A126" s="168" t="s">
        <v>95</v>
      </c>
      <c r="B126" s="169"/>
      <c r="C126" s="170" t="s">
        <v>55</v>
      </c>
      <c r="D126" s="58">
        <v>0</v>
      </c>
      <c r="E126" s="58">
        <v>0</v>
      </c>
      <c r="F126" s="58">
        <v>0</v>
      </c>
      <c r="G126" s="58">
        <v>0</v>
      </c>
      <c r="H126" s="58">
        <v>10</v>
      </c>
      <c r="I126" s="58">
        <v>2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v>2</v>
      </c>
      <c r="U126" s="58">
        <v>1</v>
      </c>
      <c r="V126" s="58"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0</v>
      </c>
      <c r="AF126" s="53">
        <f t="shared" si="21"/>
        <v>12</v>
      </c>
      <c r="AG126" s="53">
        <f t="shared" si="22"/>
        <v>3</v>
      </c>
      <c r="AH126" s="53">
        <f t="shared" si="23"/>
        <v>15</v>
      </c>
    </row>
    <row r="127" spans="1:34" ht="27" customHeight="1">
      <c r="A127" s="153" t="s">
        <v>95</v>
      </c>
      <c r="B127" s="153"/>
      <c r="C127" s="58" t="s">
        <v>14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8">
        <v>0</v>
      </c>
      <c r="W127" s="58">
        <v>0</v>
      </c>
      <c r="X127" s="58">
        <v>0</v>
      </c>
      <c r="Y127" s="58">
        <v>0</v>
      </c>
      <c r="Z127" s="58">
        <v>0</v>
      </c>
      <c r="AA127" s="58">
        <v>0</v>
      </c>
      <c r="AB127" s="58">
        <v>0</v>
      </c>
      <c r="AC127" s="58">
        <v>0</v>
      </c>
      <c r="AD127" s="58">
        <v>0</v>
      </c>
      <c r="AE127" s="58">
        <v>0</v>
      </c>
      <c r="AF127" s="53">
        <f t="shared" si="21"/>
        <v>0</v>
      </c>
      <c r="AG127" s="53">
        <f t="shared" si="22"/>
        <v>0</v>
      </c>
      <c r="AH127" s="53">
        <f t="shared" si="23"/>
        <v>0</v>
      </c>
    </row>
    <row r="128" spans="1:34" ht="27" customHeight="1">
      <c r="A128" s="163" t="s">
        <v>129</v>
      </c>
      <c r="B128" s="164"/>
      <c r="C128" s="58" t="s">
        <v>55</v>
      </c>
      <c r="D128" s="58">
        <v>0</v>
      </c>
      <c r="E128" s="58">
        <v>0</v>
      </c>
      <c r="F128" s="58">
        <v>0</v>
      </c>
      <c r="G128" s="58">
        <v>0</v>
      </c>
      <c r="H128" s="58">
        <v>3</v>
      </c>
      <c r="I128" s="58">
        <v>6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8">
        <v>0</v>
      </c>
      <c r="U128" s="58">
        <v>0</v>
      </c>
      <c r="V128" s="58">
        <v>0</v>
      </c>
      <c r="W128" s="58">
        <v>0</v>
      </c>
      <c r="X128" s="58">
        <v>0</v>
      </c>
      <c r="Y128" s="58">
        <v>0</v>
      </c>
      <c r="Z128" s="58">
        <v>0</v>
      </c>
      <c r="AA128" s="58">
        <v>0</v>
      </c>
      <c r="AB128" s="58">
        <v>0</v>
      </c>
      <c r="AC128" s="58">
        <v>0</v>
      </c>
      <c r="AD128" s="58">
        <v>0</v>
      </c>
      <c r="AE128" s="58">
        <v>0</v>
      </c>
      <c r="AF128" s="53">
        <f t="shared" si="21"/>
        <v>3</v>
      </c>
      <c r="AG128" s="53">
        <f t="shared" si="22"/>
        <v>6</v>
      </c>
      <c r="AH128" s="53">
        <f t="shared" si="23"/>
        <v>9</v>
      </c>
    </row>
    <row r="129" spans="1:34" ht="27" customHeight="1">
      <c r="A129" s="163" t="s">
        <v>130</v>
      </c>
      <c r="B129" s="164"/>
      <c r="C129" s="58" t="s">
        <v>55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3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8">
        <v>0</v>
      </c>
      <c r="S129" s="58">
        <v>0</v>
      </c>
      <c r="T129" s="58">
        <v>0</v>
      </c>
      <c r="U129" s="58">
        <v>0</v>
      </c>
      <c r="V129" s="58">
        <v>0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0</v>
      </c>
      <c r="AC129" s="58">
        <v>0</v>
      </c>
      <c r="AD129" s="58">
        <v>0</v>
      </c>
      <c r="AE129" s="58">
        <v>0</v>
      </c>
      <c r="AF129" s="53">
        <f t="shared" si="21"/>
        <v>0</v>
      </c>
      <c r="AG129" s="53">
        <f t="shared" si="22"/>
        <v>3</v>
      </c>
      <c r="AH129" s="53">
        <f t="shared" si="23"/>
        <v>3</v>
      </c>
    </row>
    <row r="130" spans="1:34" ht="27" customHeight="1">
      <c r="A130" s="153" t="s">
        <v>131</v>
      </c>
      <c r="B130" s="153"/>
      <c r="C130" s="58" t="s">
        <v>55</v>
      </c>
      <c r="D130" s="58">
        <v>0</v>
      </c>
      <c r="E130" s="58">
        <v>0</v>
      </c>
      <c r="F130" s="58">
        <v>0</v>
      </c>
      <c r="G130" s="58">
        <v>0</v>
      </c>
      <c r="H130" s="58">
        <v>3</v>
      </c>
      <c r="I130" s="58">
        <v>9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3">
        <f t="shared" si="21"/>
        <v>3</v>
      </c>
      <c r="AG130" s="53">
        <f t="shared" si="22"/>
        <v>9</v>
      </c>
      <c r="AH130" s="53">
        <f t="shared" si="23"/>
        <v>12</v>
      </c>
    </row>
    <row r="131" spans="1:34" ht="27" customHeight="1">
      <c r="A131" s="59" t="s">
        <v>224</v>
      </c>
      <c r="B131" s="59"/>
      <c r="C131" s="51" t="s">
        <v>55</v>
      </c>
      <c r="D131" s="51">
        <f>SUM(D128:D130)</f>
        <v>0</v>
      </c>
      <c r="E131" s="51">
        <f aca="true" t="shared" si="27" ref="E131:AE131">SUM(E128:E130)</f>
        <v>0</v>
      </c>
      <c r="F131" s="51">
        <f t="shared" si="27"/>
        <v>0</v>
      </c>
      <c r="G131" s="51">
        <f t="shared" si="27"/>
        <v>0</v>
      </c>
      <c r="H131" s="51">
        <f t="shared" si="27"/>
        <v>6</v>
      </c>
      <c r="I131" s="51">
        <f t="shared" si="27"/>
        <v>18</v>
      </c>
      <c r="J131" s="51">
        <f t="shared" si="27"/>
        <v>0</v>
      </c>
      <c r="K131" s="51">
        <f t="shared" si="27"/>
        <v>0</v>
      </c>
      <c r="L131" s="51">
        <f t="shared" si="27"/>
        <v>0</v>
      </c>
      <c r="M131" s="51">
        <f t="shared" si="27"/>
        <v>0</v>
      </c>
      <c r="N131" s="51">
        <f t="shared" si="27"/>
        <v>0</v>
      </c>
      <c r="O131" s="51">
        <f t="shared" si="27"/>
        <v>0</v>
      </c>
      <c r="P131" s="51">
        <f t="shared" si="27"/>
        <v>0</v>
      </c>
      <c r="Q131" s="51">
        <f t="shared" si="27"/>
        <v>0</v>
      </c>
      <c r="R131" s="51">
        <f t="shared" si="27"/>
        <v>0</v>
      </c>
      <c r="S131" s="51">
        <f t="shared" si="27"/>
        <v>0</v>
      </c>
      <c r="T131" s="51">
        <f t="shared" si="27"/>
        <v>0</v>
      </c>
      <c r="U131" s="51">
        <f t="shared" si="27"/>
        <v>0</v>
      </c>
      <c r="V131" s="51">
        <f t="shared" si="27"/>
        <v>0</v>
      </c>
      <c r="W131" s="51">
        <f t="shared" si="27"/>
        <v>0</v>
      </c>
      <c r="X131" s="51">
        <f t="shared" si="27"/>
        <v>0</v>
      </c>
      <c r="Y131" s="51">
        <f t="shared" si="27"/>
        <v>0</v>
      </c>
      <c r="Z131" s="51">
        <f t="shared" si="27"/>
        <v>0</v>
      </c>
      <c r="AA131" s="51">
        <f t="shared" si="27"/>
        <v>0</v>
      </c>
      <c r="AB131" s="51">
        <f t="shared" si="27"/>
        <v>0</v>
      </c>
      <c r="AC131" s="51">
        <f t="shared" si="27"/>
        <v>0</v>
      </c>
      <c r="AD131" s="51">
        <f t="shared" si="27"/>
        <v>0</v>
      </c>
      <c r="AE131" s="51">
        <f t="shared" si="27"/>
        <v>0</v>
      </c>
      <c r="AF131" s="53">
        <f t="shared" si="21"/>
        <v>6</v>
      </c>
      <c r="AG131" s="53">
        <f t="shared" si="22"/>
        <v>18</v>
      </c>
      <c r="AH131" s="53">
        <f t="shared" si="23"/>
        <v>24</v>
      </c>
    </row>
    <row r="132" spans="1:34" ht="27" customHeight="1">
      <c r="A132" s="153" t="s">
        <v>132</v>
      </c>
      <c r="B132" s="153"/>
      <c r="C132" s="58" t="s">
        <v>55</v>
      </c>
      <c r="D132" s="58">
        <v>0</v>
      </c>
      <c r="E132" s="58">
        <v>0</v>
      </c>
      <c r="F132" s="58">
        <v>0</v>
      </c>
      <c r="G132" s="58">
        <v>0</v>
      </c>
      <c r="H132" s="58">
        <v>23</v>
      </c>
      <c r="I132" s="58">
        <v>13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  <c r="P132" s="58">
        <v>0</v>
      </c>
      <c r="Q132" s="58">
        <v>0</v>
      </c>
      <c r="R132" s="58">
        <v>0</v>
      </c>
      <c r="S132" s="58">
        <v>0</v>
      </c>
      <c r="T132" s="58">
        <v>0</v>
      </c>
      <c r="U132" s="58">
        <v>0</v>
      </c>
      <c r="V132" s="58">
        <v>0</v>
      </c>
      <c r="W132" s="58">
        <v>0</v>
      </c>
      <c r="X132" s="58">
        <v>0</v>
      </c>
      <c r="Y132" s="58">
        <v>0</v>
      </c>
      <c r="Z132" s="58">
        <v>0</v>
      </c>
      <c r="AA132" s="58">
        <v>0</v>
      </c>
      <c r="AB132" s="58">
        <v>0</v>
      </c>
      <c r="AC132" s="58">
        <v>0</v>
      </c>
      <c r="AD132" s="58">
        <v>0</v>
      </c>
      <c r="AE132" s="58">
        <v>0</v>
      </c>
      <c r="AF132" s="53">
        <f t="shared" si="21"/>
        <v>23</v>
      </c>
      <c r="AG132" s="53">
        <f t="shared" si="22"/>
        <v>13</v>
      </c>
      <c r="AH132" s="53">
        <f t="shared" si="23"/>
        <v>36</v>
      </c>
    </row>
    <row r="133" spans="1:34" ht="27" customHeight="1">
      <c r="A133" s="153" t="s">
        <v>133</v>
      </c>
      <c r="B133" s="153"/>
      <c r="C133" s="58" t="s">
        <v>55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v>0</v>
      </c>
      <c r="R133" s="58">
        <v>0</v>
      </c>
      <c r="S133" s="58">
        <v>0</v>
      </c>
      <c r="T133" s="58">
        <v>0</v>
      </c>
      <c r="U133" s="58">
        <v>0</v>
      </c>
      <c r="V133" s="58">
        <v>0</v>
      </c>
      <c r="W133" s="58">
        <v>0</v>
      </c>
      <c r="X133" s="58">
        <v>0</v>
      </c>
      <c r="Y133" s="58">
        <v>0</v>
      </c>
      <c r="Z133" s="58">
        <v>0</v>
      </c>
      <c r="AA133" s="58">
        <v>0</v>
      </c>
      <c r="AB133" s="58">
        <v>0</v>
      </c>
      <c r="AC133" s="58">
        <v>0</v>
      </c>
      <c r="AD133" s="58">
        <v>0</v>
      </c>
      <c r="AE133" s="58">
        <v>0</v>
      </c>
      <c r="AF133" s="53">
        <f t="shared" si="21"/>
        <v>0</v>
      </c>
      <c r="AG133" s="53">
        <f t="shared" si="22"/>
        <v>0</v>
      </c>
      <c r="AH133" s="53">
        <f t="shared" si="23"/>
        <v>0</v>
      </c>
    </row>
    <row r="134" spans="1:34" ht="27" customHeight="1">
      <c r="A134" s="153" t="s">
        <v>134</v>
      </c>
      <c r="B134" s="153"/>
      <c r="C134" s="58" t="s">
        <v>55</v>
      </c>
      <c r="D134" s="58">
        <v>0</v>
      </c>
      <c r="E134" s="58">
        <v>0</v>
      </c>
      <c r="F134" s="58">
        <v>0</v>
      </c>
      <c r="G134" s="58">
        <v>0</v>
      </c>
      <c r="H134" s="58">
        <v>2</v>
      </c>
      <c r="I134" s="58">
        <v>1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v>0</v>
      </c>
      <c r="U134" s="58">
        <v>0</v>
      </c>
      <c r="V134" s="58"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3">
        <f t="shared" si="21"/>
        <v>2</v>
      </c>
      <c r="AG134" s="53">
        <f t="shared" si="22"/>
        <v>1</v>
      </c>
      <c r="AH134" s="53">
        <f t="shared" si="23"/>
        <v>3</v>
      </c>
    </row>
    <row r="135" spans="1:34" ht="27" customHeight="1">
      <c r="A135" s="153" t="s">
        <v>135</v>
      </c>
      <c r="B135" s="153"/>
      <c r="C135" s="58" t="s">
        <v>55</v>
      </c>
      <c r="D135" s="58">
        <v>0</v>
      </c>
      <c r="E135" s="58">
        <v>0</v>
      </c>
      <c r="F135" s="58">
        <v>0</v>
      </c>
      <c r="G135" s="58">
        <v>0</v>
      </c>
      <c r="H135" s="58">
        <v>18</v>
      </c>
      <c r="I135" s="58">
        <v>12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3">
        <f t="shared" si="21"/>
        <v>18</v>
      </c>
      <c r="AG135" s="53">
        <f t="shared" si="22"/>
        <v>12</v>
      </c>
      <c r="AH135" s="53">
        <f t="shared" si="23"/>
        <v>30</v>
      </c>
    </row>
    <row r="136" spans="1:34" ht="27" customHeight="1">
      <c r="A136" s="153" t="s">
        <v>136</v>
      </c>
      <c r="B136" s="153"/>
      <c r="C136" s="58" t="s">
        <v>55</v>
      </c>
      <c r="D136" s="58">
        <v>0</v>
      </c>
      <c r="E136" s="58">
        <v>0</v>
      </c>
      <c r="F136" s="58">
        <v>0</v>
      </c>
      <c r="G136" s="58">
        <v>0</v>
      </c>
      <c r="H136" s="58">
        <v>6</v>
      </c>
      <c r="I136" s="58">
        <v>2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3">
        <f t="shared" si="21"/>
        <v>6</v>
      </c>
      <c r="AG136" s="53">
        <f t="shared" si="22"/>
        <v>2</v>
      </c>
      <c r="AH136" s="53">
        <f t="shared" si="23"/>
        <v>8</v>
      </c>
    </row>
    <row r="137" spans="1:34" ht="27" customHeight="1">
      <c r="A137" s="153" t="s">
        <v>137</v>
      </c>
      <c r="B137" s="153"/>
      <c r="C137" s="58" t="s">
        <v>55</v>
      </c>
      <c r="D137" s="58">
        <v>0</v>
      </c>
      <c r="E137" s="58">
        <v>0</v>
      </c>
      <c r="F137" s="58">
        <v>0</v>
      </c>
      <c r="G137" s="58">
        <v>0</v>
      </c>
      <c r="H137" s="58">
        <v>44</v>
      </c>
      <c r="I137" s="58">
        <v>5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3">
        <f t="shared" si="21"/>
        <v>44</v>
      </c>
      <c r="AG137" s="53">
        <f t="shared" si="22"/>
        <v>5</v>
      </c>
      <c r="AH137" s="53">
        <f t="shared" si="23"/>
        <v>49</v>
      </c>
    </row>
    <row r="138" spans="1:34" ht="27" customHeight="1">
      <c r="A138" s="59" t="s">
        <v>138</v>
      </c>
      <c r="B138" s="59"/>
      <c r="C138" s="51" t="s">
        <v>55</v>
      </c>
      <c r="D138" s="51">
        <f>SUM(D132:D137)</f>
        <v>0</v>
      </c>
      <c r="E138" s="51">
        <f aca="true" t="shared" si="28" ref="E138:AE138">SUM(E132:E137)</f>
        <v>0</v>
      </c>
      <c r="F138" s="51">
        <f t="shared" si="28"/>
        <v>0</v>
      </c>
      <c r="G138" s="51">
        <f t="shared" si="28"/>
        <v>0</v>
      </c>
      <c r="H138" s="51">
        <f t="shared" si="28"/>
        <v>93</v>
      </c>
      <c r="I138" s="51">
        <f t="shared" si="28"/>
        <v>33</v>
      </c>
      <c r="J138" s="51">
        <f t="shared" si="28"/>
        <v>0</v>
      </c>
      <c r="K138" s="51">
        <f t="shared" si="28"/>
        <v>0</v>
      </c>
      <c r="L138" s="51">
        <f t="shared" si="28"/>
        <v>0</v>
      </c>
      <c r="M138" s="51">
        <f t="shared" si="28"/>
        <v>0</v>
      </c>
      <c r="N138" s="51">
        <f t="shared" si="28"/>
        <v>0</v>
      </c>
      <c r="O138" s="51">
        <f t="shared" si="28"/>
        <v>0</v>
      </c>
      <c r="P138" s="51">
        <f t="shared" si="28"/>
        <v>0</v>
      </c>
      <c r="Q138" s="51">
        <f t="shared" si="28"/>
        <v>0</v>
      </c>
      <c r="R138" s="51">
        <f t="shared" si="28"/>
        <v>0</v>
      </c>
      <c r="S138" s="51">
        <f t="shared" si="28"/>
        <v>0</v>
      </c>
      <c r="T138" s="51">
        <f t="shared" si="28"/>
        <v>0</v>
      </c>
      <c r="U138" s="51">
        <f t="shared" si="28"/>
        <v>0</v>
      </c>
      <c r="V138" s="51">
        <f t="shared" si="28"/>
        <v>0</v>
      </c>
      <c r="W138" s="51">
        <f t="shared" si="28"/>
        <v>0</v>
      </c>
      <c r="X138" s="51">
        <f t="shared" si="28"/>
        <v>0</v>
      </c>
      <c r="Y138" s="51">
        <f t="shared" si="28"/>
        <v>0</v>
      </c>
      <c r="Z138" s="51">
        <f t="shared" si="28"/>
        <v>0</v>
      </c>
      <c r="AA138" s="51">
        <f t="shared" si="28"/>
        <v>0</v>
      </c>
      <c r="AB138" s="51">
        <f t="shared" si="28"/>
        <v>0</v>
      </c>
      <c r="AC138" s="51">
        <f t="shared" si="28"/>
        <v>0</v>
      </c>
      <c r="AD138" s="51">
        <f t="shared" si="28"/>
        <v>0</v>
      </c>
      <c r="AE138" s="51">
        <f t="shared" si="28"/>
        <v>0</v>
      </c>
      <c r="AF138" s="53">
        <f t="shared" si="21"/>
        <v>93</v>
      </c>
      <c r="AG138" s="53">
        <f t="shared" si="22"/>
        <v>33</v>
      </c>
      <c r="AH138" s="53">
        <f t="shared" si="23"/>
        <v>126</v>
      </c>
    </row>
    <row r="139" spans="1:34" ht="27" customHeight="1">
      <c r="A139" s="167" t="s">
        <v>29</v>
      </c>
      <c r="B139" s="18" t="s">
        <v>30</v>
      </c>
      <c r="C139" s="58" t="s">
        <v>55</v>
      </c>
      <c r="D139" s="58">
        <v>0</v>
      </c>
      <c r="E139" s="58">
        <v>0</v>
      </c>
      <c r="F139" s="58">
        <v>0</v>
      </c>
      <c r="G139" s="58">
        <v>0</v>
      </c>
      <c r="H139" s="58">
        <v>21</v>
      </c>
      <c r="I139" s="58">
        <v>29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3</v>
      </c>
      <c r="U139" s="58">
        <v>14</v>
      </c>
      <c r="V139" s="58">
        <v>0</v>
      </c>
      <c r="W139" s="58">
        <v>2</v>
      </c>
      <c r="X139" s="58">
        <v>0</v>
      </c>
      <c r="Y139" s="58">
        <v>2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3">
        <f t="shared" si="21"/>
        <v>24</v>
      </c>
      <c r="AG139" s="53">
        <f t="shared" si="22"/>
        <v>47</v>
      </c>
      <c r="AH139" s="53">
        <f t="shared" si="23"/>
        <v>71</v>
      </c>
    </row>
    <row r="140" spans="1:34" ht="27" customHeight="1">
      <c r="A140" s="167"/>
      <c r="B140" s="18" t="s">
        <v>31</v>
      </c>
      <c r="C140" s="58" t="s">
        <v>55</v>
      </c>
      <c r="D140" s="58">
        <v>2</v>
      </c>
      <c r="E140" s="58">
        <v>1</v>
      </c>
      <c r="F140" s="58">
        <v>0</v>
      </c>
      <c r="G140" s="58">
        <v>0</v>
      </c>
      <c r="H140" s="58">
        <v>26</v>
      </c>
      <c r="I140" s="58">
        <v>46</v>
      </c>
      <c r="J140" s="58">
        <v>0</v>
      </c>
      <c r="K140" s="58">
        <v>2</v>
      </c>
      <c r="L140" s="58">
        <v>0</v>
      </c>
      <c r="M140" s="58">
        <v>1</v>
      </c>
      <c r="N140" s="58">
        <v>0</v>
      </c>
      <c r="O140" s="58">
        <v>2</v>
      </c>
      <c r="P140" s="58">
        <v>0</v>
      </c>
      <c r="Q140" s="58">
        <v>0</v>
      </c>
      <c r="R140" s="58">
        <v>0</v>
      </c>
      <c r="S140" s="58">
        <v>0</v>
      </c>
      <c r="T140" s="58">
        <v>5</v>
      </c>
      <c r="U140" s="58">
        <v>24</v>
      </c>
      <c r="V140" s="58">
        <v>2</v>
      </c>
      <c r="W140" s="58">
        <v>4</v>
      </c>
      <c r="X140" s="58">
        <v>0</v>
      </c>
      <c r="Y140" s="58">
        <v>2</v>
      </c>
      <c r="Z140" s="58">
        <v>0</v>
      </c>
      <c r="AA140" s="58">
        <v>1</v>
      </c>
      <c r="AB140" s="58">
        <v>0</v>
      </c>
      <c r="AC140" s="58">
        <v>2</v>
      </c>
      <c r="AD140" s="58">
        <v>0</v>
      </c>
      <c r="AE140" s="58">
        <v>0</v>
      </c>
      <c r="AF140" s="53">
        <f t="shared" si="21"/>
        <v>35</v>
      </c>
      <c r="AG140" s="53">
        <f t="shared" si="22"/>
        <v>85</v>
      </c>
      <c r="AH140" s="53">
        <f t="shared" si="23"/>
        <v>120</v>
      </c>
    </row>
    <row r="141" spans="1:34" ht="27" customHeight="1">
      <c r="A141" s="167"/>
      <c r="B141" s="18" t="s">
        <v>32</v>
      </c>
      <c r="C141" s="58" t="s">
        <v>55</v>
      </c>
      <c r="D141" s="58">
        <v>0</v>
      </c>
      <c r="E141" s="58">
        <v>0</v>
      </c>
      <c r="F141" s="58">
        <v>0</v>
      </c>
      <c r="G141" s="58">
        <v>0</v>
      </c>
      <c r="H141" s="58">
        <v>4</v>
      </c>
      <c r="I141" s="58">
        <v>5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3">
        <f t="shared" si="21"/>
        <v>4</v>
      </c>
      <c r="AG141" s="53">
        <f t="shared" si="22"/>
        <v>5</v>
      </c>
      <c r="AH141" s="53">
        <f t="shared" si="23"/>
        <v>9</v>
      </c>
    </row>
    <row r="142" spans="1:34" ht="27" customHeight="1">
      <c r="A142" s="167"/>
      <c r="B142" s="18" t="s">
        <v>33</v>
      </c>
      <c r="C142" s="58" t="s">
        <v>55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3">
        <f t="shared" si="21"/>
        <v>0</v>
      </c>
      <c r="AG142" s="53">
        <f t="shared" si="22"/>
        <v>0</v>
      </c>
      <c r="AH142" s="53">
        <f t="shared" si="23"/>
        <v>0</v>
      </c>
    </row>
    <row r="143" spans="1:34" ht="27" customHeight="1">
      <c r="A143" s="167"/>
      <c r="B143" s="18" t="s">
        <v>78</v>
      </c>
      <c r="C143" s="58" t="s">
        <v>55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1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8">
        <v>0</v>
      </c>
      <c r="W143" s="58">
        <v>0</v>
      </c>
      <c r="X143" s="58">
        <v>0</v>
      </c>
      <c r="Y143" s="58">
        <v>0</v>
      </c>
      <c r="Z143" s="58">
        <v>0</v>
      </c>
      <c r="AA143" s="58">
        <v>0</v>
      </c>
      <c r="AB143" s="58">
        <v>0</v>
      </c>
      <c r="AC143" s="58">
        <v>0</v>
      </c>
      <c r="AD143" s="58">
        <v>0</v>
      </c>
      <c r="AE143" s="58">
        <v>0</v>
      </c>
      <c r="AF143" s="53">
        <f t="shared" si="21"/>
        <v>0</v>
      </c>
      <c r="AG143" s="53">
        <f t="shared" si="22"/>
        <v>1</v>
      </c>
      <c r="AH143" s="53">
        <f t="shared" si="23"/>
        <v>1</v>
      </c>
    </row>
    <row r="144" spans="1:34" ht="27" customHeight="1">
      <c r="A144" s="167"/>
      <c r="B144" s="18" t="s">
        <v>34</v>
      </c>
      <c r="C144" s="58" t="s">
        <v>55</v>
      </c>
      <c r="D144" s="58">
        <v>0</v>
      </c>
      <c r="E144" s="58">
        <v>0</v>
      </c>
      <c r="F144" s="58">
        <v>0</v>
      </c>
      <c r="G144" s="58">
        <v>0</v>
      </c>
      <c r="H144" s="58">
        <v>11</v>
      </c>
      <c r="I144" s="58">
        <v>7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3">
        <f t="shared" si="21"/>
        <v>11</v>
      </c>
      <c r="AG144" s="53">
        <f t="shared" si="22"/>
        <v>7</v>
      </c>
      <c r="AH144" s="53">
        <f t="shared" si="23"/>
        <v>18</v>
      </c>
    </row>
    <row r="145" spans="1:34" ht="27" customHeight="1">
      <c r="A145" s="167"/>
      <c r="B145" s="18" t="s">
        <v>35</v>
      </c>
      <c r="C145" s="58" t="s">
        <v>55</v>
      </c>
      <c r="D145" s="58">
        <v>0</v>
      </c>
      <c r="E145" s="58">
        <v>0</v>
      </c>
      <c r="F145" s="58">
        <v>0</v>
      </c>
      <c r="G145" s="58">
        <v>0</v>
      </c>
      <c r="H145" s="58">
        <v>5</v>
      </c>
      <c r="I145" s="58">
        <v>21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3">
        <f t="shared" si="21"/>
        <v>5</v>
      </c>
      <c r="AG145" s="53">
        <f t="shared" si="22"/>
        <v>21</v>
      </c>
      <c r="AH145" s="53">
        <f t="shared" si="23"/>
        <v>26</v>
      </c>
    </row>
    <row r="146" spans="1:34" ht="27" customHeight="1">
      <c r="A146" s="167"/>
      <c r="B146" s="18" t="s">
        <v>36</v>
      </c>
      <c r="C146" s="58" t="s">
        <v>55</v>
      </c>
      <c r="D146" s="58">
        <v>0</v>
      </c>
      <c r="E146" s="58">
        <v>0</v>
      </c>
      <c r="F146" s="58">
        <v>0</v>
      </c>
      <c r="G146" s="58">
        <v>0</v>
      </c>
      <c r="H146" s="58">
        <v>11</v>
      </c>
      <c r="I146" s="58">
        <v>8</v>
      </c>
      <c r="J146" s="58">
        <v>0</v>
      </c>
      <c r="K146" s="58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3">
        <f t="shared" si="21"/>
        <v>11</v>
      </c>
      <c r="AG146" s="53">
        <f t="shared" si="22"/>
        <v>8</v>
      </c>
      <c r="AH146" s="53">
        <f t="shared" si="23"/>
        <v>19</v>
      </c>
    </row>
    <row r="147" spans="1:34" s="171" customFormat="1" ht="27" customHeight="1">
      <c r="A147" s="167"/>
      <c r="B147" s="18" t="s">
        <v>37</v>
      </c>
      <c r="C147" s="58" t="s">
        <v>55</v>
      </c>
      <c r="D147" s="58">
        <v>0</v>
      </c>
      <c r="E147" s="58">
        <v>0</v>
      </c>
      <c r="F147" s="58">
        <v>0</v>
      </c>
      <c r="G147" s="58">
        <v>0</v>
      </c>
      <c r="H147" s="58">
        <v>7</v>
      </c>
      <c r="I147" s="58">
        <v>12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3">
        <f t="shared" si="21"/>
        <v>7</v>
      </c>
      <c r="AG147" s="53">
        <f t="shared" si="22"/>
        <v>12</v>
      </c>
      <c r="AH147" s="53">
        <f t="shared" si="23"/>
        <v>19</v>
      </c>
    </row>
    <row r="148" spans="1:34" ht="27" customHeight="1">
      <c r="A148" s="167"/>
      <c r="B148" s="18" t="s">
        <v>38</v>
      </c>
      <c r="C148" s="58" t="s">
        <v>55</v>
      </c>
      <c r="D148" s="58">
        <v>0</v>
      </c>
      <c r="E148" s="58">
        <v>0</v>
      </c>
      <c r="F148" s="58">
        <v>0</v>
      </c>
      <c r="G148" s="58">
        <v>0</v>
      </c>
      <c r="H148" s="58">
        <v>9</v>
      </c>
      <c r="I148" s="58">
        <v>13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</v>
      </c>
      <c r="X148" s="58">
        <v>0</v>
      </c>
      <c r="Y148" s="58">
        <v>0</v>
      </c>
      <c r="Z148" s="58">
        <v>0</v>
      </c>
      <c r="AA148" s="58">
        <v>0</v>
      </c>
      <c r="AB148" s="58">
        <v>0</v>
      </c>
      <c r="AC148" s="58">
        <v>0</v>
      </c>
      <c r="AD148" s="58">
        <v>0</v>
      </c>
      <c r="AE148" s="58">
        <v>0</v>
      </c>
      <c r="AF148" s="53">
        <f t="shared" si="21"/>
        <v>9</v>
      </c>
      <c r="AG148" s="53">
        <f t="shared" si="22"/>
        <v>13</v>
      </c>
      <c r="AH148" s="53">
        <f t="shared" si="23"/>
        <v>22</v>
      </c>
    </row>
    <row r="149" spans="1:34" ht="27" customHeight="1">
      <c r="A149" s="167"/>
      <c r="B149" s="52" t="s">
        <v>39</v>
      </c>
      <c r="C149" s="51" t="s">
        <v>55</v>
      </c>
      <c r="D149" s="51">
        <f>SUM(D139:D148)</f>
        <v>2</v>
      </c>
      <c r="E149" s="51">
        <f aca="true" t="shared" si="29" ref="E149:AE149">SUM(E139:E148)</f>
        <v>1</v>
      </c>
      <c r="F149" s="51">
        <f t="shared" si="29"/>
        <v>0</v>
      </c>
      <c r="G149" s="51">
        <f t="shared" si="29"/>
        <v>0</v>
      </c>
      <c r="H149" s="51">
        <f t="shared" si="29"/>
        <v>94</v>
      </c>
      <c r="I149" s="51">
        <f t="shared" si="29"/>
        <v>142</v>
      </c>
      <c r="J149" s="51">
        <f t="shared" si="29"/>
        <v>0</v>
      </c>
      <c r="K149" s="51">
        <f t="shared" si="29"/>
        <v>2</v>
      </c>
      <c r="L149" s="51">
        <f t="shared" si="29"/>
        <v>0</v>
      </c>
      <c r="M149" s="51">
        <f t="shared" si="29"/>
        <v>1</v>
      </c>
      <c r="N149" s="51">
        <f t="shared" si="29"/>
        <v>0</v>
      </c>
      <c r="O149" s="51">
        <f t="shared" si="29"/>
        <v>2</v>
      </c>
      <c r="P149" s="51">
        <f t="shared" si="29"/>
        <v>0</v>
      </c>
      <c r="Q149" s="51">
        <f t="shared" si="29"/>
        <v>0</v>
      </c>
      <c r="R149" s="51">
        <f t="shared" si="29"/>
        <v>0</v>
      </c>
      <c r="S149" s="51">
        <f t="shared" si="29"/>
        <v>0</v>
      </c>
      <c r="T149" s="51">
        <f t="shared" si="29"/>
        <v>8</v>
      </c>
      <c r="U149" s="51">
        <f t="shared" si="29"/>
        <v>38</v>
      </c>
      <c r="V149" s="51">
        <f t="shared" si="29"/>
        <v>2</v>
      </c>
      <c r="W149" s="51">
        <f t="shared" si="29"/>
        <v>6</v>
      </c>
      <c r="X149" s="51">
        <f t="shared" si="29"/>
        <v>0</v>
      </c>
      <c r="Y149" s="51">
        <f t="shared" si="29"/>
        <v>4</v>
      </c>
      <c r="Z149" s="51">
        <f t="shared" si="29"/>
        <v>0</v>
      </c>
      <c r="AA149" s="51">
        <f t="shared" si="29"/>
        <v>1</v>
      </c>
      <c r="AB149" s="51">
        <f t="shared" si="29"/>
        <v>0</v>
      </c>
      <c r="AC149" s="51">
        <f t="shared" si="29"/>
        <v>2</v>
      </c>
      <c r="AD149" s="51">
        <f t="shared" si="29"/>
        <v>0</v>
      </c>
      <c r="AE149" s="51">
        <f t="shared" si="29"/>
        <v>0</v>
      </c>
      <c r="AF149" s="53">
        <f t="shared" si="21"/>
        <v>106</v>
      </c>
      <c r="AG149" s="53">
        <f t="shared" si="22"/>
        <v>199</v>
      </c>
      <c r="AH149" s="53">
        <f t="shared" si="23"/>
        <v>305</v>
      </c>
    </row>
    <row r="150" spans="1:34" ht="27" customHeight="1">
      <c r="A150" s="167" t="s">
        <v>40</v>
      </c>
      <c r="B150" s="18" t="s">
        <v>94</v>
      </c>
      <c r="C150" s="18" t="s">
        <v>14</v>
      </c>
      <c r="D150" s="58">
        <v>0</v>
      </c>
      <c r="E150" s="58">
        <v>0</v>
      </c>
      <c r="F150" s="58">
        <v>0</v>
      </c>
      <c r="G150" s="58">
        <v>0</v>
      </c>
      <c r="H150" s="58">
        <v>2</v>
      </c>
      <c r="I150" s="58">
        <v>1</v>
      </c>
      <c r="J150" s="58">
        <v>0</v>
      </c>
      <c r="K150" s="58">
        <v>0</v>
      </c>
      <c r="L150" s="58">
        <v>1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12</v>
      </c>
      <c r="U150" s="58">
        <v>11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3">
        <f t="shared" si="21"/>
        <v>15</v>
      </c>
      <c r="AG150" s="53">
        <f t="shared" si="22"/>
        <v>12</v>
      </c>
      <c r="AH150" s="53">
        <f t="shared" si="23"/>
        <v>27</v>
      </c>
    </row>
    <row r="151" spans="1:34" ht="27" customHeight="1">
      <c r="A151" s="167"/>
      <c r="B151" s="18" t="s">
        <v>93</v>
      </c>
      <c r="C151" s="58" t="s">
        <v>14</v>
      </c>
      <c r="D151" s="58">
        <v>1</v>
      </c>
      <c r="E151" s="58">
        <v>0</v>
      </c>
      <c r="F151" s="58">
        <v>0</v>
      </c>
      <c r="G151" s="58">
        <v>0</v>
      </c>
      <c r="H151" s="58">
        <v>2</v>
      </c>
      <c r="I151" s="58">
        <v>2</v>
      </c>
      <c r="J151" s="58">
        <v>0</v>
      </c>
      <c r="K151" s="58">
        <v>0</v>
      </c>
      <c r="L151" s="58">
        <v>2</v>
      </c>
      <c r="M151" s="58">
        <v>2</v>
      </c>
      <c r="N151" s="58">
        <v>1</v>
      </c>
      <c r="O151" s="58">
        <v>1</v>
      </c>
      <c r="P151" s="58">
        <v>0</v>
      </c>
      <c r="Q151" s="58">
        <v>0</v>
      </c>
      <c r="R151" s="58">
        <v>2</v>
      </c>
      <c r="S151" s="58">
        <v>2</v>
      </c>
      <c r="T151" s="58">
        <v>28</v>
      </c>
      <c r="U151" s="58">
        <v>23</v>
      </c>
      <c r="V151" s="58">
        <v>1</v>
      </c>
      <c r="W151" s="58">
        <v>0</v>
      </c>
      <c r="X151" s="58">
        <v>0</v>
      </c>
      <c r="Y151" s="58">
        <v>1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3">
        <f t="shared" si="21"/>
        <v>37</v>
      </c>
      <c r="AG151" s="53">
        <f t="shared" si="22"/>
        <v>31</v>
      </c>
      <c r="AH151" s="53">
        <f t="shared" si="23"/>
        <v>68</v>
      </c>
    </row>
    <row r="152" spans="1:34" ht="27" customHeight="1">
      <c r="A152" s="167"/>
      <c r="B152" s="18" t="s">
        <v>83</v>
      </c>
      <c r="C152" s="58" t="s">
        <v>58</v>
      </c>
      <c r="D152" s="58">
        <v>0</v>
      </c>
      <c r="E152" s="58">
        <v>0</v>
      </c>
      <c r="F152" s="58">
        <v>0</v>
      </c>
      <c r="G152" s="58">
        <v>0</v>
      </c>
      <c r="H152" s="58">
        <v>0</v>
      </c>
      <c r="I152" s="58">
        <v>0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  <c r="S152" s="58">
        <v>0</v>
      </c>
      <c r="T152" s="58">
        <v>2</v>
      </c>
      <c r="U152" s="58">
        <v>5</v>
      </c>
      <c r="V152" s="58">
        <v>0</v>
      </c>
      <c r="W152" s="58">
        <v>0</v>
      </c>
      <c r="X152" s="58">
        <v>0</v>
      </c>
      <c r="Y152" s="58">
        <v>0</v>
      </c>
      <c r="Z152" s="58">
        <v>0</v>
      </c>
      <c r="AA152" s="58">
        <v>0</v>
      </c>
      <c r="AB152" s="58">
        <v>0</v>
      </c>
      <c r="AC152" s="58">
        <v>0</v>
      </c>
      <c r="AD152" s="58">
        <v>0</v>
      </c>
      <c r="AE152" s="58">
        <v>0</v>
      </c>
      <c r="AF152" s="53">
        <f t="shared" si="21"/>
        <v>2</v>
      </c>
      <c r="AG152" s="53">
        <f t="shared" si="22"/>
        <v>5</v>
      </c>
      <c r="AH152" s="53">
        <f t="shared" si="23"/>
        <v>7</v>
      </c>
    </row>
    <row r="153" spans="1:34" ht="27" customHeight="1">
      <c r="A153" s="167"/>
      <c r="B153" s="52" t="s">
        <v>41</v>
      </c>
      <c r="C153" s="52" t="s">
        <v>14</v>
      </c>
      <c r="D153" s="51">
        <f>SUM(D150:D152)</f>
        <v>1</v>
      </c>
      <c r="E153" s="51">
        <f aca="true" t="shared" si="30" ref="E153:AE153">SUM(E150:E152)</f>
        <v>0</v>
      </c>
      <c r="F153" s="51">
        <f t="shared" si="30"/>
        <v>0</v>
      </c>
      <c r="G153" s="51">
        <f t="shared" si="30"/>
        <v>0</v>
      </c>
      <c r="H153" s="51">
        <f t="shared" si="30"/>
        <v>4</v>
      </c>
      <c r="I153" s="51">
        <f t="shared" si="30"/>
        <v>3</v>
      </c>
      <c r="J153" s="51">
        <f t="shared" si="30"/>
        <v>0</v>
      </c>
      <c r="K153" s="51">
        <f t="shared" si="30"/>
        <v>0</v>
      </c>
      <c r="L153" s="51">
        <f t="shared" si="30"/>
        <v>3</v>
      </c>
      <c r="M153" s="51">
        <f t="shared" si="30"/>
        <v>2</v>
      </c>
      <c r="N153" s="51">
        <f t="shared" si="30"/>
        <v>1</v>
      </c>
      <c r="O153" s="51">
        <f t="shared" si="30"/>
        <v>1</v>
      </c>
      <c r="P153" s="51">
        <f t="shared" si="30"/>
        <v>0</v>
      </c>
      <c r="Q153" s="51">
        <f t="shared" si="30"/>
        <v>0</v>
      </c>
      <c r="R153" s="51">
        <f t="shared" si="30"/>
        <v>2</v>
      </c>
      <c r="S153" s="51">
        <f t="shared" si="30"/>
        <v>2</v>
      </c>
      <c r="T153" s="51">
        <f t="shared" si="30"/>
        <v>42</v>
      </c>
      <c r="U153" s="51">
        <f t="shared" si="30"/>
        <v>39</v>
      </c>
      <c r="V153" s="51">
        <f t="shared" si="30"/>
        <v>1</v>
      </c>
      <c r="W153" s="51">
        <f t="shared" si="30"/>
        <v>0</v>
      </c>
      <c r="X153" s="51">
        <f t="shared" si="30"/>
        <v>0</v>
      </c>
      <c r="Y153" s="51">
        <f t="shared" si="30"/>
        <v>1</v>
      </c>
      <c r="Z153" s="51">
        <f t="shared" si="30"/>
        <v>0</v>
      </c>
      <c r="AA153" s="51">
        <f t="shared" si="30"/>
        <v>0</v>
      </c>
      <c r="AB153" s="51">
        <f t="shared" si="30"/>
        <v>0</v>
      </c>
      <c r="AC153" s="51">
        <f t="shared" si="30"/>
        <v>0</v>
      </c>
      <c r="AD153" s="51">
        <f t="shared" si="30"/>
        <v>0</v>
      </c>
      <c r="AE153" s="51">
        <f t="shared" si="30"/>
        <v>0</v>
      </c>
      <c r="AF153" s="53">
        <f t="shared" si="21"/>
        <v>54</v>
      </c>
      <c r="AG153" s="53">
        <f t="shared" si="22"/>
        <v>48</v>
      </c>
      <c r="AH153" s="53">
        <f t="shared" si="23"/>
        <v>102</v>
      </c>
    </row>
    <row r="154" spans="1:34" ht="27" customHeight="1">
      <c r="A154" s="167" t="s">
        <v>42</v>
      </c>
      <c r="B154" s="18" t="s">
        <v>43</v>
      </c>
      <c r="C154" s="58" t="s">
        <v>55</v>
      </c>
      <c r="D154" s="58">
        <v>0</v>
      </c>
      <c r="E154" s="58">
        <v>0</v>
      </c>
      <c r="F154" s="58">
        <v>0</v>
      </c>
      <c r="G154" s="58">
        <v>0</v>
      </c>
      <c r="H154" s="58">
        <v>3</v>
      </c>
      <c r="I154" s="58">
        <v>2</v>
      </c>
      <c r="J154" s="58">
        <v>1</v>
      </c>
      <c r="K154" s="58">
        <v>0</v>
      </c>
      <c r="L154" s="58">
        <v>0</v>
      </c>
      <c r="M154" s="58">
        <v>1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v>2</v>
      </c>
      <c r="U154" s="58">
        <v>2</v>
      </c>
      <c r="V154" s="58">
        <v>1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3">
        <f t="shared" si="21"/>
        <v>7</v>
      </c>
      <c r="AG154" s="53">
        <f t="shared" si="22"/>
        <v>5</v>
      </c>
      <c r="AH154" s="53">
        <f t="shared" si="23"/>
        <v>12</v>
      </c>
    </row>
    <row r="155" spans="1:34" ht="27" customHeight="1">
      <c r="A155" s="167"/>
      <c r="B155" s="18" t="s">
        <v>28</v>
      </c>
      <c r="C155" s="58" t="s">
        <v>55</v>
      </c>
      <c r="D155" s="58">
        <v>1</v>
      </c>
      <c r="E155" s="58">
        <v>1</v>
      </c>
      <c r="F155" s="58">
        <v>0</v>
      </c>
      <c r="G155" s="58">
        <v>0</v>
      </c>
      <c r="H155" s="58">
        <v>6</v>
      </c>
      <c r="I155" s="58">
        <v>7</v>
      </c>
      <c r="J155" s="58">
        <v>1</v>
      </c>
      <c r="K155" s="58">
        <v>1</v>
      </c>
      <c r="L155" s="58">
        <v>1</v>
      </c>
      <c r="M155" s="58">
        <v>2</v>
      </c>
      <c r="N155" s="58">
        <v>0</v>
      </c>
      <c r="O155" s="58">
        <v>1</v>
      </c>
      <c r="P155" s="58">
        <v>1</v>
      </c>
      <c r="Q155" s="58">
        <v>1</v>
      </c>
      <c r="R155" s="58">
        <v>2</v>
      </c>
      <c r="S155" s="58">
        <v>2</v>
      </c>
      <c r="T155" s="58">
        <v>4</v>
      </c>
      <c r="U155" s="58">
        <v>2</v>
      </c>
      <c r="V155" s="58">
        <v>2</v>
      </c>
      <c r="W155" s="58">
        <v>1</v>
      </c>
      <c r="X155" s="58">
        <v>1</v>
      </c>
      <c r="Y155" s="58">
        <v>0</v>
      </c>
      <c r="Z155" s="58">
        <v>0</v>
      </c>
      <c r="AA155" s="58">
        <v>0</v>
      </c>
      <c r="AB155" s="58">
        <v>1</v>
      </c>
      <c r="AC155" s="58">
        <v>0</v>
      </c>
      <c r="AD155" s="58">
        <v>0</v>
      </c>
      <c r="AE155" s="58">
        <v>0</v>
      </c>
      <c r="AF155" s="53">
        <f t="shared" si="21"/>
        <v>20</v>
      </c>
      <c r="AG155" s="53">
        <f t="shared" si="22"/>
        <v>18</v>
      </c>
      <c r="AH155" s="53">
        <f t="shared" si="23"/>
        <v>38</v>
      </c>
    </row>
    <row r="156" spans="1:34" ht="27" customHeight="1">
      <c r="A156" s="167"/>
      <c r="B156" s="18" t="s">
        <v>44</v>
      </c>
      <c r="C156" s="58" t="s">
        <v>55</v>
      </c>
      <c r="D156" s="58">
        <v>0</v>
      </c>
      <c r="E156" s="58">
        <v>0</v>
      </c>
      <c r="F156" s="58">
        <v>0</v>
      </c>
      <c r="G156" s="58">
        <v>0</v>
      </c>
      <c r="H156" s="58">
        <v>4</v>
      </c>
      <c r="I156" s="58">
        <v>3</v>
      </c>
      <c r="J156" s="58">
        <v>1</v>
      </c>
      <c r="K156" s="58">
        <v>1</v>
      </c>
      <c r="L156" s="58">
        <v>0</v>
      </c>
      <c r="M156" s="58">
        <v>1</v>
      </c>
      <c r="N156" s="58">
        <v>0</v>
      </c>
      <c r="O156" s="58">
        <v>1</v>
      </c>
      <c r="P156" s="58">
        <v>0</v>
      </c>
      <c r="Q156" s="58">
        <v>0</v>
      </c>
      <c r="R156" s="58">
        <v>1</v>
      </c>
      <c r="S156" s="58">
        <v>0</v>
      </c>
      <c r="T156" s="58">
        <v>2</v>
      </c>
      <c r="U156" s="58">
        <v>3</v>
      </c>
      <c r="V156" s="58">
        <v>1</v>
      </c>
      <c r="W156" s="58">
        <v>1</v>
      </c>
      <c r="X156" s="58">
        <v>1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3">
        <f t="shared" si="21"/>
        <v>10</v>
      </c>
      <c r="AG156" s="53">
        <f t="shared" si="22"/>
        <v>10</v>
      </c>
      <c r="AH156" s="53">
        <f t="shared" si="23"/>
        <v>20</v>
      </c>
    </row>
    <row r="157" spans="1:34" ht="27" customHeight="1">
      <c r="A157" s="167"/>
      <c r="B157" s="18" t="s">
        <v>45</v>
      </c>
      <c r="C157" s="58" t="s">
        <v>55</v>
      </c>
      <c r="D157" s="58">
        <v>0</v>
      </c>
      <c r="E157" s="58">
        <v>0</v>
      </c>
      <c r="F157" s="58">
        <v>0</v>
      </c>
      <c r="G157" s="58">
        <v>0</v>
      </c>
      <c r="H157" s="58">
        <v>2</v>
      </c>
      <c r="I157" s="58">
        <v>2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2</v>
      </c>
      <c r="U157" s="58">
        <v>1</v>
      </c>
      <c r="V157" s="58">
        <v>1</v>
      </c>
      <c r="W157" s="58">
        <v>1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3">
        <f t="shared" si="21"/>
        <v>5</v>
      </c>
      <c r="AG157" s="53">
        <f t="shared" si="22"/>
        <v>4</v>
      </c>
      <c r="AH157" s="53">
        <f t="shared" si="23"/>
        <v>9</v>
      </c>
    </row>
    <row r="158" spans="1:34" ht="27" customHeight="1">
      <c r="A158" s="167"/>
      <c r="B158" s="18" t="s">
        <v>46</v>
      </c>
      <c r="C158" s="58" t="s">
        <v>55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0</v>
      </c>
      <c r="Z158" s="58">
        <v>0</v>
      </c>
      <c r="AA158" s="58">
        <v>0</v>
      </c>
      <c r="AB158" s="58">
        <v>0</v>
      </c>
      <c r="AC158" s="58">
        <v>0</v>
      </c>
      <c r="AD158" s="58">
        <v>0</v>
      </c>
      <c r="AE158" s="58">
        <v>0</v>
      </c>
      <c r="AF158" s="53">
        <f t="shared" si="21"/>
        <v>0</v>
      </c>
      <c r="AG158" s="53">
        <f t="shared" si="22"/>
        <v>0</v>
      </c>
      <c r="AH158" s="53">
        <f t="shared" si="23"/>
        <v>0</v>
      </c>
    </row>
    <row r="159" spans="1:34" ht="27" customHeight="1">
      <c r="A159" s="167"/>
      <c r="B159" s="18" t="s">
        <v>47</v>
      </c>
      <c r="C159" s="58" t="s">
        <v>55</v>
      </c>
      <c r="D159" s="58">
        <v>2</v>
      </c>
      <c r="E159" s="58">
        <v>0</v>
      </c>
      <c r="F159" s="58">
        <v>1</v>
      </c>
      <c r="G159" s="58">
        <v>0</v>
      </c>
      <c r="H159" s="58">
        <v>7</v>
      </c>
      <c r="I159" s="58">
        <v>4</v>
      </c>
      <c r="J159" s="58">
        <v>1</v>
      </c>
      <c r="K159" s="58">
        <v>0</v>
      </c>
      <c r="L159" s="58">
        <v>1</v>
      </c>
      <c r="M159" s="58">
        <v>0</v>
      </c>
      <c r="N159" s="58">
        <v>0</v>
      </c>
      <c r="O159" s="58">
        <v>1</v>
      </c>
      <c r="P159" s="58">
        <v>2</v>
      </c>
      <c r="Q159" s="58">
        <v>2</v>
      </c>
      <c r="R159" s="58">
        <v>3</v>
      </c>
      <c r="S159" s="58">
        <v>3</v>
      </c>
      <c r="T159" s="58">
        <v>2</v>
      </c>
      <c r="U159" s="58">
        <v>1</v>
      </c>
      <c r="V159" s="58">
        <v>0</v>
      </c>
      <c r="W159" s="58">
        <v>1</v>
      </c>
      <c r="X159" s="58">
        <v>0</v>
      </c>
      <c r="Y159" s="58">
        <v>0</v>
      </c>
      <c r="Z159" s="58">
        <v>0</v>
      </c>
      <c r="AA159" s="58">
        <v>1</v>
      </c>
      <c r="AB159" s="58">
        <v>0</v>
      </c>
      <c r="AC159" s="58">
        <v>0</v>
      </c>
      <c r="AD159" s="58">
        <v>0</v>
      </c>
      <c r="AE159" s="58">
        <v>0</v>
      </c>
      <c r="AF159" s="53">
        <f t="shared" si="21"/>
        <v>19</v>
      </c>
      <c r="AG159" s="53">
        <f t="shared" si="22"/>
        <v>13</v>
      </c>
      <c r="AH159" s="53">
        <f t="shared" si="23"/>
        <v>32</v>
      </c>
    </row>
    <row r="160" spans="1:34" ht="27" customHeight="1">
      <c r="A160" s="167"/>
      <c r="B160" s="18" t="s">
        <v>139</v>
      </c>
      <c r="C160" s="58" t="s">
        <v>55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  <c r="AA160" s="58">
        <v>0</v>
      </c>
      <c r="AB160" s="58">
        <v>0</v>
      </c>
      <c r="AC160" s="58">
        <v>0</v>
      </c>
      <c r="AD160" s="58">
        <v>0</v>
      </c>
      <c r="AE160" s="58">
        <v>0</v>
      </c>
      <c r="AF160" s="53">
        <f t="shared" si="21"/>
        <v>0</v>
      </c>
      <c r="AG160" s="53">
        <f t="shared" si="22"/>
        <v>0</v>
      </c>
      <c r="AH160" s="53">
        <f t="shared" si="23"/>
        <v>0</v>
      </c>
    </row>
    <row r="161" spans="1:34" ht="27" customHeight="1">
      <c r="A161" s="167"/>
      <c r="B161" s="52" t="s">
        <v>140</v>
      </c>
      <c r="C161" s="51" t="s">
        <v>55</v>
      </c>
      <c r="D161" s="51">
        <f>SUM(D154:D160)</f>
        <v>3</v>
      </c>
      <c r="E161" s="51">
        <f aca="true" t="shared" si="31" ref="E161:AE161">SUM(E154:E160)</f>
        <v>1</v>
      </c>
      <c r="F161" s="51">
        <f t="shared" si="31"/>
        <v>1</v>
      </c>
      <c r="G161" s="51">
        <f t="shared" si="31"/>
        <v>0</v>
      </c>
      <c r="H161" s="51">
        <f t="shared" si="31"/>
        <v>22</v>
      </c>
      <c r="I161" s="51">
        <f t="shared" si="31"/>
        <v>18</v>
      </c>
      <c r="J161" s="51">
        <f t="shared" si="31"/>
        <v>4</v>
      </c>
      <c r="K161" s="51">
        <f t="shared" si="31"/>
        <v>2</v>
      </c>
      <c r="L161" s="51">
        <f t="shared" si="31"/>
        <v>2</v>
      </c>
      <c r="M161" s="51">
        <f t="shared" si="31"/>
        <v>4</v>
      </c>
      <c r="N161" s="51">
        <f t="shared" si="31"/>
        <v>0</v>
      </c>
      <c r="O161" s="51">
        <f t="shared" si="31"/>
        <v>3</v>
      </c>
      <c r="P161" s="51">
        <f t="shared" si="31"/>
        <v>3</v>
      </c>
      <c r="Q161" s="51">
        <f t="shared" si="31"/>
        <v>3</v>
      </c>
      <c r="R161" s="51">
        <f t="shared" si="31"/>
        <v>6</v>
      </c>
      <c r="S161" s="51">
        <f t="shared" si="31"/>
        <v>5</v>
      </c>
      <c r="T161" s="51">
        <f t="shared" si="31"/>
        <v>12</v>
      </c>
      <c r="U161" s="51">
        <f t="shared" si="31"/>
        <v>9</v>
      </c>
      <c r="V161" s="51">
        <f t="shared" si="31"/>
        <v>5</v>
      </c>
      <c r="W161" s="51">
        <f t="shared" si="31"/>
        <v>4</v>
      </c>
      <c r="X161" s="51">
        <f t="shared" si="31"/>
        <v>2</v>
      </c>
      <c r="Y161" s="51">
        <f t="shared" si="31"/>
        <v>0</v>
      </c>
      <c r="Z161" s="51">
        <f t="shared" si="31"/>
        <v>0</v>
      </c>
      <c r="AA161" s="51">
        <f t="shared" si="31"/>
        <v>1</v>
      </c>
      <c r="AB161" s="51">
        <f t="shared" si="31"/>
        <v>1</v>
      </c>
      <c r="AC161" s="51">
        <f t="shared" si="31"/>
        <v>0</v>
      </c>
      <c r="AD161" s="51">
        <f t="shared" si="31"/>
        <v>0</v>
      </c>
      <c r="AE161" s="51">
        <f t="shared" si="31"/>
        <v>0</v>
      </c>
      <c r="AF161" s="53">
        <f t="shared" si="21"/>
        <v>61</v>
      </c>
      <c r="AG161" s="53">
        <f t="shared" si="22"/>
        <v>50</v>
      </c>
      <c r="AH161" s="53">
        <f t="shared" si="23"/>
        <v>111</v>
      </c>
    </row>
    <row r="162" spans="1:34" ht="27" customHeight="1">
      <c r="A162" s="167" t="s">
        <v>92</v>
      </c>
      <c r="B162" s="18" t="s">
        <v>44</v>
      </c>
      <c r="C162" s="58" t="s">
        <v>14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  <c r="AD162" s="58">
        <v>0</v>
      </c>
      <c r="AE162" s="58">
        <v>0</v>
      </c>
      <c r="AF162" s="53">
        <f t="shared" si="21"/>
        <v>0</v>
      </c>
      <c r="AG162" s="53">
        <f t="shared" si="22"/>
        <v>0</v>
      </c>
      <c r="AH162" s="53">
        <f t="shared" si="23"/>
        <v>0</v>
      </c>
    </row>
    <row r="163" spans="1:34" ht="27" customHeight="1">
      <c r="A163" s="167"/>
      <c r="B163" s="18" t="s">
        <v>43</v>
      </c>
      <c r="C163" s="58" t="s">
        <v>14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  <c r="Q163" s="58">
        <v>0</v>
      </c>
      <c r="R163" s="58">
        <v>0</v>
      </c>
      <c r="S163" s="58">
        <v>0</v>
      </c>
      <c r="T163" s="58">
        <v>0</v>
      </c>
      <c r="U163" s="58">
        <v>0</v>
      </c>
      <c r="V163" s="58">
        <v>0</v>
      </c>
      <c r="W163" s="58">
        <v>0</v>
      </c>
      <c r="X163" s="58">
        <v>0</v>
      </c>
      <c r="Y163" s="58">
        <v>0</v>
      </c>
      <c r="Z163" s="58">
        <v>0</v>
      </c>
      <c r="AA163" s="58">
        <v>0</v>
      </c>
      <c r="AB163" s="58">
        <v>0</v>
      </c>
      <c r="AC163" s="58">
        <v>0</v>
      </c>
      <c r="AD163" s="58">
        <v>0</v>
      </c>
      <c r="AE163" s="58">
        <v>0</v>
      </c>
      <c r="AF163" s="53">
        <f aca="true" t="shared" si="32" ref="AF163:AF187">+AD163+AB163+Z163+X163+V163+T163+R163+P163+N163+L163+J163+H163+F163+D163</f>
        <v>0</v>
      </c>
      <c r="AG163" s="53">
        <f aca="true" t="shared" si="33" ref="AG163:AG187">+AE163+AC163+AA163+Y163+W163+U163+S163+Q163+O163+M163+K163+I163+G163+E163</f>
        <v>0</v>
      </c>
      <c r="AH163" s="53">
        <f aca="true" t="shared" si="34" ref="AH163:AH187">+AF163+AG163</f>
        <v>0</v>
      </c>
    </row>
    <row r="164" spans="1:34" ht="27" customHeight="1">
      <c r="A164" s="167"/>
      <c r="B164" s="52" t="s">
        <v>27</v>
      </c>
      <c r="C164" s="51" t="s">
        <v>14</v>
      </c>
      <c r="D164" s="51">
        <f>SUM(D162:D163)</f>
        <v>0</v>
      </c>
      <c r="E164" s="51">
        <f aca="true" t="shared" si="35" ref="E164:AE164">SUM(E162:E163)</f>
        <v>0</v>
      </c>
      <c r="F164" s="51">
        <f t="shared" si="35"/>
        <v>0</v>
      </c>
      <c r="G164" s="51">
        <f t="shared" si="35"/>
        <v>0</v>
      </c>
      <c r="H164" s="51">
        <f t="shared" si="35"/>
        <v>0</v>
      </c>
      <c r="I164" s="51">
        <f t="shared" si="35"/>
        <v>0</v>
      </c>
      <c r="J164" s="51">
        <f t="shared" si="35"/>
        <v>0</v>
      </c>
      <c r="K164" s="51">
        <f t="shared" si="35"/>
        <v>0</v>
      </c>
      <c r="L164" s="51">
        <f t="shared" si="35"/>
        <v>0</v>
      </c>
      <c r="M164" s="51">
        <f t="shared" si="35"/>
        <v>0</v>
      </c>
      <c r="N164" s="51">
        <f t="shared" si="35"/>
        <v>0</v>
      </c>
      <c r="O164" s="51">
        <f t="shared" si="35"/>
        <v>0</v>
      </c>
      <c r="P164" s="51">
        <f t="shared" si="35"/>
        <v>0</v>
      </c>
      <c r="Q164" s="51">
        <f t="shared" si="35"/>
        <v>0</v>
      </c>
      <c r="R164" s="51">
        <f t="shared" si="35"/>
        <v>0</v>
      </c>
      <c r="S164" s="51">
        <f t="shared" si="35"/>
        <v>0</v>
      </c>
      <c r="T164" s="51">
        <f t="shared" si="35"/>
        <v>0</v>
      </c>
      <c r="U164" s="51">
        <f t="shared" si="35"/>
        <v>0</v>
      </c>
      <c r="V164" s="51">
        <f t="shared" si="35"/>
        <v>0</v>
      </c>
      <c r="W164" s="51">
        <f t="shared" si="35"/>
        <v>0</v>
      </c>
      <c r="X164" s="51">
        <f t="shared" si="35"/>
        <v>0</v>
      </c>
      <c r="Y164" s="51">
        <f t="shared" si="35"/>
        <v>0</v>
      </c>
      <c r="Z164" s="51">
        <f t="shared" si="35"/>
        <v>0</v>
      </c>
      <c r="AA164" s="51">
        <f t="shared" si="35"/>
        <v>0</v>
      </c>
      <c r="AB164" s="51">
        <f t="shared" si="35"/>
        <v>0</v>
      </c>
      <c r="AC164" s="51">
        <f t="shared" si="35"/>
        <v>0</v>
      </c>
      <c r="AD164" s="51">
        <f t="shared" si="35"/>
        <v>0</v>
      </c>
      <c r="AE164" s="51">
        <f t="shared" si="35"/>
        <v>0</v>
      </c>
      <c r="AF164" s="53">
        <f t="shared" si="32"/>
        <v>0</v>
      </c>
      <c r="AG164" s="53">
        <f t="shared" si="33"/>
        <v>0</v>
      </c>
      <c r="AH164" s="53">
        <f t="shared" si="34"/>
        <v>0</v>
      </c>
    </row>
    <row r="165" spans="1:34" ht="27" customHeight="1">
      <c r="A165" s="153" t="s">
        <v>48</v>
      </c>
      <c r="B165" s="153"/>
      <c r="C165" s="58" t="s">
        <v>55</v>
      </c>
      <c r="D165" s="58">
        <v>5</v>
      </c>
      <c r="E165" s="58">
        <v>0</v>
      </c>
      <c r="F165" s="58">
        <v>0</v>
      </c>
      <c r="G165" s="58">
        <v>0</v>
      </c>
      <c r="H165" s="58">
        <v>53</v>
      </c>
      <c r="I165" s="58">
        <v>11</v>
      </c>
      <c r="J165" s="58">
        <v>0</v>
      </c>
      <c r="K165" s="58">
        <v>1</v>
      </c>
      <c r="L165" s="58">
        <v>2</v>
      </c>
      <c r="M165" s="58">
        <v>0</v>
      </c>
      <c r="N165" s="58">
        <v>2</v>
      </c>
      <c r="O165" s="58">
        <v>0</v>
      </c>
      <c r="P165" s="58">
        <v>1</v>
      </c>
      <c r="Q165" s="58">
        <v>0</v>
      </c>
      <c r="R165" s="58">
        <v>1</v>
      </c>
      <c r="S165" s="58">
        <v>0</v>
      </c>
      <c r="T165" s="58">
        <v>4</v>
      </c>
      <c r="U165" s="58">
        <v>0</v>
      </c>
      <c r="V165" s="58">
        <v>1</v>
      </c>
      <c r="W165" s="58">
        <v>0</v>
      </c>
      <c r="X165" s="58">
        <v>4</v>
      </c>
      <c r="Y165" s="58">
        <v>0</v>
      </c>
      <c r="Z165" s="58">
        <v>0</v>
      </c>
      <c r="AA165" s="58">
        <v>0</v>
      </c>
      <c r="AB165" s="58">
        <v>1</v>
      </c>
      <c r="AC165" s="58">
        <v>0</v>
      </c>
      <c r="AD165" s="58">
        <v>0</v>
      </c>
      <c r="AE165" s="58">
        <v>0</v>
      </c>
      <c r="AF165" s="53">
        <f t="shared" si="32"/>
        <v>74</v>
      </c>
      <c r="AG165" s="53">
        <f t="shared" si="33"/>
        <v>12</v>
      </c>
      <c r="AH165" s="53">
        <f t="shared" si="34"/>
        <v>86</v>
      </c>
    </row>
    <row r="166" spans="1:34" ht="27" customHeight="1">
      <c r="A166" s="153" t="s">
        <v>91</v>
      </c>
      <c r="B166" s="153"/>
      <c r="C166" s="58" t="s">
        <v>14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v>0</v>
      </c>
      <c r="U166" s="58">
        <v>0</v>
      </c>
      <c r="V166" s="58">
        <v>0</v>
      </c>
      <c r="W166" s="58">
        <v>0</v>
      </c>
      <c r="X166" s="58">
        <v>0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0</v>
      </c>
      <c r="AE166" s="58">
        <v>0</v>
      </c>
      <c r="AF166" s="53">
        <f t="shared" si="32"/>
        <v>0</v>
      </c>
      <c r="AG166" s="53">
        <f t="shared" si="33"/>
        <v>0</v>
      </c>
      <c r="AH166" s="53">
        <f t="shared" si="34"/>
        <v>0</v>
      </c>
    </row>
    <row r="167" spans="1:34" ht="27" customHeight="1">
      <c r="A167" s="167" t="s">
        <v>49</v>
      </c>
      <c r="B167" s="18" t="s">
        <v>84</v>
      </c>
      <c r="C167" s="58" t="s">
        <v>55</v>
      </c>
      <c r="D167" s="58">
        <v>0</v>
      </c>
      <c r="E167" s="58">
        <v>0</v>
      </c>
      <c r="F167" s="58">
        <v>0</v>
      </c>
      <c r="G167" s="58">
        <v>0</v>
      </c>
      <c r="H167" s="58">
        <v>1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58">
        <v>0</v>
      </c>
      <c r="S167" s="58">
        <v>0</v>
      </c>
      <c r="T167" s="58">
        <v>0</v>
      </c>
      <c r="U167" s="58">
        <v>0</v>
      </c>
      <c r="V167" s="58">
        <v>0</v>
      </c>
      <c r="W167" s="58">
        <v>0</v>
      </c>
      <c r="X167" s="58">
        <v>0</v>
      </c>
      <c r="Y167" s="58">
        <v>0</v>
      </c>
      <c r="Z167" s="58">
        <v>0</v>
      </c>
      <c r="AA167" s="58">
        <v>0</v>
      </c>
      <c r="AB167" s="58">
        <v>0</v>
      </c>
      <c r="AC167" s="58">
        <v>0</v>
      </c>
      <c r="AD167" s="58">
        <v>0</v>
      </c>
      <c r="AE167" s="58">
        <v>0</v>
      </c>
      <c r="AF167" s="53">
        <f t="shared" si="32"/>
        <v>1</v>
      </c>
      <c r="AG167" s="53">
        <f t="shared" si="33"/>
        <v>0</v>
      </c>
      <c r="AH167" s="53">
        <f t="shared" si="34"/>
        <v>1</v>
      </c>
    </row>
    <row r="168" spans="1:34" ht="27" customHeight="1">
      <c r="A168" s="167"/>
      <c r="B168" s="18" t="s">
        <v>50</v>
      </c>
      <c r="C168" s="58" t="s">
        <v>55</v>
      </c>
      <c r="D168" s="58">
        <v>0</v>
      </c>
      <c r="E168" s="58">
        <v>0</v>
      </c>
      <c r="F168" s="58">
        <v>0</v>
      </c>
      <c r="G168" s="58">
        <v>0</v>
      </c>
      <c r="H168" s="58">
        <v>1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  <c r="P168" s="58">
        <v>0</v>
      </c>
      <c r="Q168" s="58">
        <v>0</v>
      </c>
      <c r="R168" s="58">
        <v>0</v>
      </c>
      <c r="S168" s="58">
        <v>0</v>
      </c>
      <c r="T168" s="58">
        <v>0</v>
      </c>
      <c r="U168" s="58">
        <v>0</v>
      </c>
      <c r="V168" s="58">
        <v>0</v>
      </c>
      <c r="W168" s="58">
        <v>0</v>
      </c>
      <c r="X168" s="58">
        <v>0</v>
      </c>
      <c r="Y168" s="58">
        <v>0</v>
      </c>
      <c r="Z168" s="58">
        <v>0</v>
      </c>
      <c r="AA168" s="58">
        <v>0</v>
      </c>
      <c r="AB168" s="58">
        <v>0</v>
      </c>
      <c r="AC168" s="58">
        <v>0</v>
      </c>
      <c r="AD168" s="58">
        <v>0</v>
      </c>
      <c r="AE168" s="58">
        <v>0</v>
      </c>
      <c r="AF168" s="53">
        <f t="shared" si="32"/>
        <v>1</v>
      </c>
      <c r="AG168" s="53">
        <f t="shared" si="33"/>
        <v>0</v>
      </c>
      <c r="AH168" s="53">
        <f t="shared" si="34"/>
        <v>1</v>
      </c>
    </row>
    <row r="169" spans="1:34" ht="27" customHeight="1">
      <c r="A169" s="167"/>
      <c r="B169" s="18" t="s">
        <v>51</v>
      </c>
      <c r="C169" s="58" t="s">
        <v>55</v>
      </c>
      <c r="D169" s="58">
        <v>0</v>
      </c>
      <c r="E169" s="58">
        <v>0</v>
      </c>
      <c r="F169" s="58">
        <v>0</v>
      </c>
      <c r="G169" s="58">
        <v>5</v>
      </c>
      <c r="H169" s="58">
        <v>10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58">
        <v>0</v>
      </c>
      <c r="S169" s="58">
        <v>0</v>
      </c>
      <c r="T169" s="58">
        <v>0</v>
      </c>
      <c r="U169" s="58">
        <v>0</v>
      </c>
      <c r="V169" s="58">
        <v>0</v>
      </c>
      <c r="W169" s="58">
        <v>0</v>
      </c>
      <c r="X169" s="58">
        <v>0</v>
      </c>
      <c r="Y169" s="58">
        <v>0</v>
      </c>
      <c r="Z169" s="58">
        <v>0</v>
      </c>
      <c r="AA169" s="58">
        <v>0</v>
      </c>
      <c r="AB169" s="58">
        <v>0</v>
      </c>
      <c r="AC169" s="58">
        <v>0</v>
      </c>
      <c r="AD169" s="58">
        <v>0</v>
      </c>
      <c r="AE169" s="58">
        <v>0</v>
      </c>
      <c r="AF169" s="53">
        <f t="shared" si="32"/>
        <v>10</v>
      </c>
      <c r="AG169" s="53">
        <f t="shared" si="33"/>
        <v>5</v>
      </c>
      <c r="AH169" s="53">
        <f t="shared" si="34"/>
        <v>15</v>
      </c>
    </row>
    <row r="170" spans="1:34" ht="27" customHeight="1">
      <c r="A170" s="167"/>
      <c r="B170" s="52" t="s">
        <v>52</v>
      </c>
      <c r="C170" s="51" t="s">
        <v>55</v>
      </c>
      <c r="D170" s="51">
        <f>SUM(D167:D169)</f>
        <v>0</v>
      </c>
      <c r="E170" s="51">
        <f aca="true" t="shared" si="36" ref="E170:AE170">SUM(E167:E169)</f>
        <v>0</v>
      </c>
      <c r="F170" s="51">
        <f t="shared" si="36"/>
        <v>0</v>
      </c>
      <c r="G170" s="51">
        <f t="shared" si="36"/>
        <v>5</v>
      </c>
      <c r="H170" s="51">
        <f t="shared" si="36"/>
        <v>12</v>
      </c>
      <c r="I170" s="51">
        <f t="shared" si="36"/>
        <v>0</v>
      </c>
      <c r="J170" s="51">
        <f t="shared" si="36"/>
        <v>0</v>
      </c>
      <c r="K170" s="51">
        <f t="shared" si="36"/>
        <v>0</v>
      </c>
      <c r="L170" s="51">
        <f t="shared" si="36"/>
        <v>0</v>
      </c>
      <c r="M170" s="51">
        <f t="shared" si="36"/>
        <v>0</v>
      </c>
      <c r="N170" s="51">
        <f t="shared" si="36"/>
        <v>0</v>
      </c>
      <c r="O170" s="51">
        <f t="shared" si="36"/>
        <v>0</v>
      </c>
      <c r="P170" s="51">
        <f t="shared" si="36"/>
        <v>0</v>
      </c>
      <c r="Q170" s="51">
        <f t="shared" si="36"/>
        <v>0</v>
      </c>
      <c r="R170" s="51">
        <f t="shared" si="36"/>
        <v>0</v>
      </c>
      <c r="S170" s="51">
        <f t="shared" si="36"/>
        <v>0</v>
      </c>
      <c r="T170" s="51">
        <f t="shared" si="36"/>
        <v>0</v>
      </c>
      <c r="U170" s="51">
        <f t="shared" si="36"/>
        <v>0</v>
      </c>
      <c r="V170" s="51">
        <f t="shared" si="36"/>
        <v>0</v>
      </c>
      <c r="W170" s="51">
        <f t="shared" si="36"/>
        <v>0</v>
      </c>
      <c r="X170" s="51">
        <f t="shared" si="36"/>
        <v>0</v>
      </c>
      <c r="Y170" s="51">
        <f t="shared" si="36"/>
        <v>0</v>
      </c>
      <c r="Z170" s="51">
        <f t="shared" si="36"/>
        <v>0</v>
      </c>
      <c r="AA170" s="51">
        <f t="shared" si="36"/>
        <v>0</v>
      </c>
      <c r="AB170" s="51">
        <f t="shared" si="36"/>
        <v>0</v>
      </c>
      <c r="AC170" s="51">
        <f t="shared" si="36"/>
        <v>0</v>
      </c>
      <c r="AD170" s="51">
        <f t="shared" si="36"/>
        <v>0</v>
      </c>
      <c r="AE170" s="51">
        <f t="shared" si="36"/>
        <v>0</v>
      </c>
      <c r="AF170" s="53">
        <f t="shared" si="32"/>
        <v>12</v>
      </c>
      <c r="AG170" s="53">
        <f t="shared" si="33"/>
        <v>5</v>
      </c>
      <c r="AH170" s="53">
        <f t="shared" si="34"/>
        <v>17</v>
      </c>
    </row>
    <row r="171" spans="1:34" ht="27" customHeight="1">
      <c r="A171" s="153" t="s">
        <v>85</v>
      </c>
      <c r="B171" s="153"/>
      <c r="C171" s="58" t="s">
        <v>14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v>0</v>
      </c>
      <c r="U171" s="58">
        <v>0</v>
      </c>
      <c r="V171" s="58">
        <v>0</v>
      </c>
      <c r="W171" s="58">
        <v>0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  <c r="AE171" s="58">
        <v>0</v>
      </c>
      <c r="AF171" s="53">
        <f t="shared" si="32"/>
        <v>0</v>
      </c>
      <c r="AG171" s="53">
        <f t="shared" si="33"/>
        <v>0</v>
      </c>
      <c r="AH171" s="53">
        <f t="shared" si="34"/>
        <v>0</v>
      </c>
    </row>
    <row r="172" spans="1:34" ht="27" customHeight="1">
      <c r="A172" s="153" t="s">
        <v>143</v>
      </c>
      <c r="B172" s="153"/>
      <c r="C172" s="58" t="s">
        <v>55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  <c r="I172" s="58">
        <v>10</v>
      </c>
      <c r="J172" s="58">
        <v>0</v>
      </c>
      <c r="K172" s="58">
        <v>0</v>
      </c>
      <c r="L172" s="58">
        <v>0</v>
      </c>
      <c r="M172" s="58">
        <v>0</v>
      </c>
      <c r="N172" s="58">
        <v>0</v>
      </c>
      <c r="O172" s="58">
        <v>0</v>
      </c>
      <c r="P172" s="58">
        <v>0</v>
      </c>
      <c r="Q172" s="58">
        <v>0</v>
      </c>
      <c r="R172" s="58">
        <v>0</v>
      </c>
      <c r="S172" s="58">
        <v>0</v>
      </c>
      <c r="T172" s="58">
        <v>0</v>
      </c>
      <c r="U172" s="58">
        <v>0</v>
      </c>
      <c r="V172" s="58">
        <v>0</v>
      </c>
      <c r="W172" s="58">
        <v>0</v>
      </c>
      <c r="X172" s="58">
        <v>0</v>
      </c>
      <c r="Y172" s="58">
        <v>0</v>
      </c>
      <c r="Z172" s="58">
        <v>0</v>
      </c>
      <c r="AA172" s="58">
        <v>0</v>
      </c>
      <c r="AB172" s="58">
        <v>0</v>
      </c>
      <c r="AC172" s="58">
        <v>0</v>
      </c>
      <c r="AD172" s="58">
        <v>0</v>
      </c>
      <c r="AE172" s="58">
        <v>0</v>
      </c>
      <c r="AF172" s="53">
        <f t="shared" si="32"/>
        <v>0</v>
      </c>
      <c r="AG172" s="53">
        <f t="shared" si="33"/>
        <v>10</v>
      </c>
      <c r="AH172" s="53">
        <f t="shared" si="34"/>
        <v>10</v>
      </c>
    </row>
    <row r="173" spans="1:34" ht="27" customHeight="1">
      <c r="A173" s="153" t="s">
        <v>144</v>
      </c>
      <c r="B173" s="153"/>
      <c r="C173" s="58" t="s">
        <v>55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5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58">
        <v>0</v>
      </c>
      <c r="W173" s="58">
        <v>0</v>
      </c>
      <c r="X173" s="58">
        <v>0</v>
      </c>
      <c r="Y173" s="58">
        <v>0</v>
      </c>
      <c r="Z173" s="58">
        <v>0</v>
      </c>
      <c r="AA173" s="58">
        <v>0</v>
      </c>
      <c r="AB173" s="58">
        <v>0</v>
      </c>
      <c r="AC173" s="58">
        <v>0</v>
      </c>
      <c r="AD173" s="58">
        <v>0</v>
      </c>
      <c r="AE173" s="58">
        <v>0</v>
      </c>
      <c r="AF173" s="53">
        <f t="shared" si="32"/>
        <v>0</v>
      </c>
      <c r="AG173" s="53">
        <f t="shared" si="33"/>
        <v>5</v>
      </c>
      <c r="AH173" s="53">
        <f t="shared" si="34"/>
        <v>5</v>
      </c>
    </row>
    <row r="174" spans="1:34" ht="27" customHeight="1">
      <c r="A174" s="59" t="s">
        <v>145</v>
      </c>
      <c r="B174" s="59"/>
      <c r="C174" s="51" t="s">
        <v>55</v>
      </c>
      <c r="D174" s="51">
        <f>SUM(D172:D173)</f>
        <v>0</v>
      </c>
      <c r="E174" s="51">
        <f aca="true" t="shared" si="37" ref="E174:AE174">SUM(E172:E173)</f>
        <v>0</v>
      </c>
      <c r="F174" s="51">
        <f t="shared" si="37"/>
        <v>0</v>
      </c>
      <c r="G174" s="51">
        <f t="shared" si="37"/>
        <v>0</v>
      </c>
      <c r="H174" s="51">
        <f t="shared" si="37"/>
        <v>0</v>
      </c>
      <c r="I174" s="51">
        <f t="shared" si="37"/>
        <v>15</v>
      </c>
      <c r="J174" s="51">
        <f t="shared" si="37"/>
        <v>0</v>
      </c>
      <c r="K174" s="51">
        <f t="shared" si="37"/>
        <v>0</v>
      </c>
      <c r="L174" s="51">
        <f t="shared" si="37"/>
        <v>0</v>
      </c>
      <c r="M174" s="51">
        <f t="shared" si="37"/>
        <v>0</v>
      </c>
      <c r="N174" s="51">
        <f t="shared" si="37"/>
        <v>0</v>
      </c>
      <c r="O174" s="51">
        <f t="shared" si="37"/>
        <v>0</v>
      </c>
      <c r="P174" s="51">
        <f t="shared" si="37"/>
        <v>0</v>
      </c>
      <c r="Q174" s="51">
        <f t="shared" si="37"/>
        <v>0</v>
      </c>
      <c r="R174" s="51">
        <f t="shared" si="37"/>
        <v>0</v>
      </c>
      <c r="S174" s="51">
        <f t="shared" si="37"/>
        <v>0</v>
      </c>
      <c r="T174" s="51">
        <f t="shared" si="37"/>
        <v>0</v>
      </c>
      <c r="U174" s="51">
        <f t="shared" si="37"/>
        <v>0</v>
      </c>
      <c r="V174" s="51">
        <f t="shared" si="37"/>
        <v>0</v>
      </c>
      <c r="W174" s="51">
        <f t="shared" si="37"/>
        <v>0</v>
      </c>
      <c r="X174" s="51">
        <f t="shared" si="37"/>
        <v>0</v>
      </c>
      <c r="Y174" s="51">
        <f t="shared" si="37"/>
        <v>0</v>
      </c>
      <c r="Z174" s="51">
        <f t="shared" si="37"/>
        <v>0</v>
      </c>
      <c r="AA174" s="51">
        <f t="shared" si="37"/>
        <v>0</v>
      </c>
      <c r="AB174" s="51">
        <f t="shared" si="37"/>
        <v>0</v>
      </c>
      <c r="AC174" s="51">
        <f t="shared" si="37"/>
        <v>0</v>
      </c>
      <c r="AD174" s="51">
        <f t="shared" si="37"/>
        <v>0</v>
      </c>
      <c r="AE174" s="51">
        <f t="shared" si="37"/>
        <v>0</v>
      </c>
      <c r="AF174" s="53">
        <f t="shared" si="32"/>
        <v>0</v>
      </c>
      <c r="AG174" s="53">
        <f t="shared" si="33"/>
        <v>15</v>
      </c>
      <c r="AH174" s="53">
        <f t="shared" si="34"/>
        <v>15</v>
      </c>
    </row>
    <row r="175" spans="1:34" ht="27" customHeight="1">
      <c r="A175" s="163" t="s">
        <v>146</v>
      </c>
      <c r="B175" s="164"/>
      <c r="C175" s="58" t="s">
        <v>55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2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>
        <v>0</v>
      </c>
      <c r="W175" s="58">
        <v>0</v>
      </c>
      <c r="X175" s="58">
        <v>0</v>
      </c>
      <c r="Y175" s="58">
        <v>0</v>
      </c>
      <c r="Z175" s="58">
        <v>0</v>
      </c>
      <c r="AA175" s="58">
        <v>0</v>
      </c>
      <c r="AB175" s="58">
        <v>0</v>
      </c>
      <c r="AC175" s="58">
        <v>0</v>
      </c>
      <c r="AD175" s="58">
        <v>0</v>
      </c>
      <c r="AE175" s="58">
        <v>0</v>
      </c>
      <c r="AF175" s="53">
        <f t="shared" si="32"/>
        <v>0</v>
      </c>
      <c r="AG175" s="53">
        <f t="shared" si="33"/>
        <v>2</v>
      </c>
      <c r="AH175" s="53">
        <f t="shared" si="34"/>
        <v>2</v>
      </c>
    </row>
    <row r="176" spans="1:34" ht="27" customHeight="1">
      <c r="A176" s="165" t="s">
        <v>147</v>
      </c>
      <c r="B176" s="166"/>
      <c r="C176" s="58" t="s">
        <v>55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0</v>
      </c>
      <c r="W176" s="58">
        <v>0</v>
      </c>
      <c r="X176" s="58">
        <v>0</v>
      </c>
      <c r="Y176" s="58">
        <v>0</v>
      </c>
      <c r="Z176" s="58">
        <v>0</v>
      </c>
      <c r="AA176" s="58">
        <v>0</v>
      </c>
      <c r="AB176" s="58">
        <v>0</v>
      </c>
      <c r="AC176" s="58">
        <v>0</v>
      </c>
      <c r="AD176" s="58">
        <v>0</v>
      </c>
      <c r="AE176" s="58">
        <v>0</v>
      </c>
      <c r="AF176" s="53">
        <f t="shared" si="32"/>
        <v>0</v>
      </c>
      <c r="AG176" s="53">
        <f t="shared" si="33"/>
        <v>0</v>
      </c>
      <c r="AH176" s="53">
        <f t="shared" si="34"/>
        <v>0</v>
      </c>
    </row>
    <row r="177" spans="1:34" ht="27" customHeight="1">
      <c r="A177" s="165" t="s">
        <v>148</v>
      </c>
      <c r="B177" s="166"/>
      <c r="C177" s="58" t="s">
        <v>55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0</v>
      </c>
      <c r="Q177" s="58">
        <v>0</v>
      </c>
      <c r="R177" s="58">
        <v>0</v>
      </c>
      <c r="S177" s="58">
        <v>0</v>
      </c>
      <c r="T177" s="58">
        <v>0</v>
      </c>
      <c r="U177" s="58">
        <v>0</v>
      </c>
      <c r="V177" s="58">
        <v>0</v>
      </c>
      <c r="W177" s="58">
        <v>0</v>
      </c>
      <c r="X177" s="58">
        <v>0</v>
      </c>
      <c r="Y177" s="58">
        <v>0</v>
      </c>
      <c r="Z177" s="58">
        <v>0</v>
      </c>
      <c r="AA177" s="58">
        <v>0</v>
      </c>
      <c r="AB177" s="58">
        <v>0</v>
      </c>
      <c r="AC177" s="58">
        <v>0</v>
      </c>
      <c r="AD177" s="58">
        <v>0</v>
      </c>
      <c r="AE177" s="58">
        <v>0</v>
      </c>
      <c r="AF177" s="53">
        <f t="shared" si="32"/>
        <v>0</v>
      </c>
      <c r="AG177" s="53">
        <f t="shared" si="33"/>
        <v>0</v>
      </c>
      <c r="AH177" s="53">
        <f t="shared" si="34"/>
        <v>0</v>
      </c>
    </row>
    <row r="178" spans="1:34" ht="27" customHeight="1">
      <c r="A178" s="165" t="s">
        <v>149</v>
      </c>
      <c r="B178" s="166"/>
      <c r="C178" s="58" t="s">
        <v>55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8">
        <v>0</v>
      </c>
      <c r="R178" s="58">
        <v>0</v>
      </c>
      <c r="S178" s="58">
        <v>0</v>
      </c>
      <c r="T178" s="58">
        <v>0</v>
      </c>
      <c r="U178" s="58">
        <v>0</v>
      </c>
      <c r="V178" s="58">
        <v>0</v>
      </c>
      <c r="W178" s="58">
        <v>0</v>
      </c>
      <c r="X178" s="58">
        <v>0</v>
      </c>
      <c r="Y178" s="58">
        <v>0</v>
      </c>
      <c r="Z178" s="58">
        <v>0</v>
      </c>
      <c r="AA178" s="58">
        <v>0</v>
      </c>
      <c r="AB178" s="58">
        <v>0</v>
      </c>
      <c r="AC178" s="58">
        <v>0</v>
      </c>
      <c r="AD178" s="58">
        <v>0</v>
      </c>
      <c r="AE178" s="58">
        <v>0</v>
      </c>
      <c r="AF178" s="53">
        <f t="shared" si="32"/>
        <v>0</v>
      </c>
      <c r="AG178" s="53">
        <f t="shared" si="33"/>
        <v>0</v>
      </c>
      <c r="AH178" s="53">
        <f t="shared" si="34"/>
        <v>0</v>
      </c>
    </row>
    <row r="179" spans="1:34" ht="27" customHeight="1">
      <c r="A179" s="165" t="s">
        <v>150</v>
      </c>
      <c r="B179" s="166"/>
      <c r="C179" s="58" t="s">
        <v>55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</v>
      </c>
      <c r="AF179" s="53">
        <f t="shared" si="32"/>
        <v>0</v>
      </c>
      <c r="AG179" s="53">
        <f t="shared" si="33"/>
        <v>0</v>
      </c>
      <c r="AH179" s="53">
        <f t="shared" si="34"/>
        <v>0</v>
      </c>
    </row>
    <row r="180" spans="1:34" ht="27" customHeight="1">
      <c r="A180" s="165" t="s">
        <v>151</v>
      </c>
      <c r="B180" s="166"/>
      <c r="C180" s="58" t="s">
        <v>55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3">
        <f t="shared" si="32"/>
        <v>0</v>
      </c>
      <c r="AG180" s="53">
        <f t="shared" si="33"/>
        <v>0</v>
      </c>
      <c r="AH180" s="53">
        <f t="shared" si="34"/>
        <v>0</v>
      </c>
    </row>
    <row r="181" spans="1:34" ht="27" customHeight="1">
      <c r="A181" s="71" t="s">
        <v>152</v>
      </c>
      <c r="B181" s="72"/>
      <c r="C181" s="51" t="s">
        <v>55</v>
      </c>
      <c r="D181" s="51">
        <f>SUM(D175:D180)</f>
        <v>0</v>
      </c>
      <c r="E181" s="51">
        <f aca="true" t="shared" si="38" ref="E181:AE181">SUM(E175:E180)</f>
        <v>0</v>
      </c>
      <c r="F181" s="51">
        <f t="shared" si="38"/>
        <v>0</v>
      </c>
      <c r="G181" s="51">
        <f t="shared" si="38"/>
        <v>0</v>
      </c>
      <c r="H181" s="51">
        <f t="shared" si="38"/>
        <v>0</v>
      </c>
      <c r="I181" s="51">
        <f t="shared" si="38"/>
        <v>2</v>
      </c>
      <c r="J181" s="51">
        <f t="shared" si="38"/>
        <v>0</v>
      </c>
      <c r="K181" s="51">
        <f t="shared" si="38"/>
        <v>0</v>
      </c>
      <c r="L181" s="51">
        <f t="shared" si="38"/>
        <v>0</v>
      </c>
      <c r="M181" s="51">
        <f t="shared" si="38"/>
        <v>0</v>
      </c>
      <c r="N181" s="51">
        <f t="shared" si="38"/>
        <v>0</v>
      </c>
      <c r="O181" s="51">
        <f t="shared" si="38"/>
        <v>0</v>
      </c>
      <c r="P181" s="51">
        <f t="shared" si="38"/>
        <v>0</v>
      </c>
      <c r="Q181" s="51">
        <f t="shared" si="38"/>
        <v>0</v>
      </c>
      <c r="R181" s="51">
        <f t="shared" si="38"/>
        <v>0</v>
      </c>
      <c r="S181" s="51">
        <f t="shared" si="38"/>
        <v>0</v>
      </c>
      <c r="T181" s="51">
        <f t="shared" si="38"/>
        <v>0</v>
      </c>
      <c r="U181" s="51">
        <f t="shared" si="38"/>
        <v>0</v>
      </c>
      <c r="V181" s="51">
        <f t="shared" si="38"/>
        <v>0</v>
      </c>
      <c r="W181" s="51">
        <f t="shared" si="38"/>
        <v>0</v>
      </c>
      <c r="X181" s="51">
        <f t="shared" si="38"/>
        <v>0</v>
      </c>
      <c r="Y181" s="51">
        <f t="shared" si="38"/>
        <v>0</v>
      </c>
      <c r="Z181" s="51">
        <f t="shared" si="38"/>
        <v>0</v>
      </c>
      <c r="AA181" s="51">
        <f t="shared" si="38"/>
        <v>0</v>
      </c>
      <c r="AB181" s="51">
        <f t="shared" si="38"/>
        <v>0</v>
      </c>
      <c r="AC181" s="51">
        <f t="shared" si="38"/>
        <v>0</v>
      </c>
      <c r="AD181" s="51">
        <f t="shared" si="38"/>
        <v>0</v>
      </c>
      <c r="AE181" s="51">
        <f t="shared" si="38"/>
        <v>0</v>
      </c>
      <c r="AF181" s="53">
        <f t="shared" si="32"/>
        <v>0</v>
      </c>
      <c r="AG181" s="53">
        <f t="shared" si="33"/>
        <v>2</v>
      </c>
      <c r="AH181" s="53">
        <f t="shared" si="34"/>
        <v>2</v>
      </c>
    </row>
    <row r="182" spans="1:34" ht="27" customHeight="1">
      <c r="A182" s="153" t="s">
        <v>79</v>
      </c>
      <c r="B182" s="153"/>
      <c r="C182" s="58" t="s">
        <v>55</v>
      </c>
      <c r="D182" s="58">
        <v>0</v>
      </c>
      <c r="E182" s="58">
        <v>0</v>
      </c>
      <c r="F182" s="58">
        <v>0</v>
      </c>
      <c r="G182" s="58">
        <v>0</v>
      </c>
      <c r="H182" s="58">
        <v>4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8">
        <v>1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2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  <c r="AF182" s="53">
        <f t="shared" si="32"/>
        <v>7</v>
      </c>
      <c r="AG182" s="53">
        <f t="shared" si="33"/>
        <v>0</v>
      </c>
      <c r="AH182" s="53">
        <f t="shared" si="34"/>
        <v>7</v>
      </c>
    </row>
    <row r="183" spans="1:34" ht="27" customHeight="1">
      <c r="A183" s="165" t="s">
        <v>141</v>
      </c>
      <c r="B183" s="166"/>
      <c r="C183" s="58" t="s">
        <v>58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v>0</v>
      </c>
      <c r="R183" s="58">
        <v>0</v>
      </c>
      <c r="S183" s="58">
        <v>0</v>
      </c>
      <c r="T183" s="58">
        <v>0</v>
      </c>
      <c r="U183" s="58">
        <v>0</v>
      </c>
      <c r="V183" s="58">
        <v>0</v>
      </c>
      <c r="W183" s="58">
        <v>0</v>
      </c>
      <c r="X183" s="58">
        <v>0</v>
      </c>
      <c r="Y183" s="58">
        <v>0</v>
      </c>
      <c r="Z183" s="58">
        <v>0</v>
      </c>
      <c r="AA183" s="58">
        <v>0</v>
      </c>
      <c r="AB183" s="58">
        <v>0</v>
      </c>
      <c r="AC183" s="58">
        <v>0</v>
      </c>
      <c r="AD183" s="58">
        <v>0</v>
      </c>
      <c r="AE183" s="58">
        <v>0</v>
      </c>
      <c r="AF183" s="53">
        <f t="shared" si="32"/>
        <v>0</v>
      </c>
      <c r="AG183" s="53">
        <f t="shared" si="33"/>
        <v>0</v>
      </c>
      <c r="AH183" s="53">
        <f t="shared" si="34"/>
        <v>0</v>
      </c>
    </row>
    <row r="184" spans="1:34" ht="27" customHeight="1">
      <c r="A184" s="165" t="s">
        <v>142</v>
      </c>
      <c r="B184" s="166"/>
      <c r="C184" s="58" t="s">
        <v>58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  <c r="AF184" s="53">
        <f t="shared" si="32"/>
        <v>0</v>
      </c>
      <c r="AG184" s="53">
        <f t="shared" si="33"/>
        <v>0</v>
      </c>
      <c r="AH184" s="53">
        <f t="shared" si="34"/>
        <v>0</v>
      </c>
    </row>
    <row r="185" spans="1:34" ht="27" customHeight="1">
      <c r="A185" s="60" t="s">
        <v>0</v>
      </c>
      <c r="B185" s="60"/>
      <c r="C185" s="53" t="s">
        <v>55</v>
      </c>
      <c r="D185" s="53">
        <f>+D98+D99+D100+D105+D106+D114+D124+D125+D126+D131+D138+D149+D161+D165+D170+D174+D181+D182</f>
        <v>19</v>
      </c>
      <c r="E185" s="53">
        <f aca="true" t="shared" si="39" ref="E185:AE185">+E98+E99+E100+E105+E106+E114+E124+E125+E126+E131+E138+E149+E161+E165+E170+E174+E181+E182</f>
        <v>2</v>
      </c>
      <c r="F185" s="53">
        <f t="shared" si="39"/>
        <v>3</v>
      </c>
      <c r="G185" s="53">
        <f t="shared" si="39"/>
        <v>35</v>
      </c>
      <c r="H185" s="53">
        <f t="shared" si="39"/>
        <v>407</v>
      </c>
      <c r="I185" s="53">
        <f t="shared" si="39"/>
        <v>277</v>
      </c>
      <c r="J185" s="53">
        <f t="shared" si="39"/>
        <v>4</v>
      </c>
      <c r="K185" s="53">
        <f t="shared" si="39"/>
        <v>11</v>
      </c>
      <c r="L185" s="53">
        <f t="shared" si="39"/>
        <v>8</v>
      </c>
      <c r="M185" s="53">
        <f t="shared" si="39"/>
        <v>9</v>
      </c>
      <c r="N185" s="53">
        <f t="shared" si="39"/>
        <v>3</v>
      </c>
      <c r="O185" s="53">
        <f t="shared" si="39"/>
        <v>6</v>
      </c>
      <c r="P185" s="53">
        <f t="shared" si="39"/>
        <v>5</v>
      </c>
      <c r="Q185" s="53">
        <f t="shared" si="39"/>
        <v>5</v>
      </c>
      <c r="R185" s="53">
        <f t="shared" si="39"/>
        <v>8</v>
      </c>
      <c r="S185" s="53">
        <f t="shared" si="39"/>
        <v>19</v>
      </c>
      <c r="T185" s="53">
        <f t="shared" si="39"/>
        <v>49</v>
      </c>
      <c r="U185" s="53">
        <f t="shared" si="39"/>
        <v>67</v>
      </c>
      <c r="V185" s="53">
        <f t="shared" si="39"/>
        <v>16</v>
      </c>
      <c r="W185" s="53">
        <f t="shared" si="39"/>
        <v>12</v>
      </c>
      <c r="X185" s="53">
        <f t="shared" si="39"/>
        <v>8</v>
      </c>
      <c r="Y185" s="53">
        <f t="shared" si="39"/>
        <v>5</v>
      </c>
      <c r="Z185" s="53">
        <f t="shared" si="39"/>
        <v>1</v>
      </c>
      <c r="AA185" s="53">
        <f t="shared" si="39"/>
        <v>2</v>
      </c>
      <c r="AB185" s="53">
        <f t="shared" si="39"/>
        <v>8</v>
      </c>
      <c r="AC185" s="53">
        <f t="shared" si="39"/>
        <v>2</v>
      </c>
      <c r="AD185" s="53">
        <f t="shared" si="39"/>
        <v>0</v>
      </c>
      <c r="AE185" s="53">
        <f t="shared" si="39"/>
        <v>0</v>
      </c>
      <c r="AF185" s="53">
        <f t="shared" si="32"/>
        <v>539</v>
      </c>
      <c r="AG185" s="53">
        <f t="shared" si="33"/>
        <v>452</v>
      </c>
      <c r="AH185" s="53">
        <f t="shared" si="34"/>
        <v>991</v>
      </c>
    </row>
    <row r="186" spans="1:34" ht="27" customHeight="1">
      <c r="A186" s="60"/>
      <c r="B186" s="60"/>
      <c r="C186" s="53" t="s">
        <v>58</v>
      </c>
      <c r="D186" s="53">
        <f>+D127+D153+D164+D166+D171+D183+D184</f>
        <v>1</v>
      </c>
      <c r="E186" s="53">
        <f aca="true" t="shared" si="40" ref="E186:AE186">+E127+E153+E164+E166+E171+E183+E184</f>
        <v>0</v>
      </c>
      <c r="F186" s="53">
        <f t="shared" si="40"/>
        <v>0</v>
      </c>
      <c r="G186" s="53">
        <f t="shared" si="40"/>
        <v>0</v>
      </c>
      <c r="H186" s="53">
        <f t="shared" si="40"/>
        <v>4</v>
      </c>
      <c r="I186" s="53">
        <f t="shared" si="40"/>
        <v>3</v>
      </c>
      <c r="J186" s="53">
        <f t="shared" si="40"/>
        <v>0</v>
      </c>
      <c r="K186" s="53">
        <f t="shared" si="40"/>
        <v>0</v>
      </c>
      <c r="L186" s="53">
        <f t="shared" si="40"/>
        <v>3</v>
      </c>
      <c r="M186" s="53">
        <f t="shared" si="40"/>
        <v>2</v>
      </c>
      <c r="N186" s="53">
        <f t="shared" si="40"/>
        <v>1</v>
      </c>
      <c r="O186" s="53">
        <f t="shared" si="40"/>
        <v>1</v>
      </c>
      <c r="P186" s="53">
        <f t="shared" si="40"/>
        <v>0</v>
      </c>
      <c r="Q186" s="53">
        <f t="shared" si="40"/>
        <v>0</v>
      </c>
      <c r="R186" s="53">
        <f t="shared" si="40"/>
        <v>2</v>
      </c>
      <c r="S186" s="53">
        <f t="shared" si="40"/>
        <v>2</v>
      </c>
      <c r="T186" s="53">
        <f t="shared" si="40"/>
        <v>42</v>
      </c>
      <c r="U186" s="53">
        <f t="shared" si="40"/>
        <v>39</v>
      </c>
      <c r="V186" s="53">
        <f t="shared" si="40"/>
        <v>1</v>
      </c>
      <c r="W186" s="53">
        <f t="shared" si="40"/>
        <v>0</v>
      </c>
      <c r="X186" s="53">
        <f t="shared" si="40"/>
        <v>0</v>
      </c>
      <c r="Y186" s="53">
        <f t="shared" si="40"/>
        <v>1</v>
      </c>
      <c r="Z186" s="53">
        <f t="shared" si="40"/>
        <v>0</v>
      </c>
      <c r="AA186" s="53">
        <f t="shared" si="40"/>
        <v>0</v>
      </c>
      <c r="AB186" s="53">
        <f t="shared" si="40"/>
        <v>0</v>
      </c>
      <c r="AC186" s="53">
        <f t="shared" si="40"/>
        <v>0</v>
      </c>
      <c r="AD186" s="53">
        <f t="shared" si="40"/>
        <v>0</v>
      </c>
      <c r="AE186" s="53">
        <f t="shared" si="40"/>
        <v>0</v>
      </c>
      <c r="AF186" s="53">
        <f t="shared" si="32"/>
        <v>54</v>
      </c>
      <c r="AG186" s="53">
        <f t="shared" si="33"/>
        <v>48</v>
      </c>
      <c r="AH186" s="53">
        <f t="shared" si="34"/>
        <v>102</v>
      </c>
    </row>
    <row r="187" spans="1:34" ht="27" customHeight="1">
      <c r="A187" s="60" t="s">
        <v>54</v>
      </c>
      <c r="B187" s="60"/>
      <c r="C187" s="60"/>
      <c r="D187" s="53">
        <f>+D185+D186</f>
        <v>20</v>
      </c>
      <c r="E187" s="53">
        <f aca="true" t="shared" si="41" ref="E187:AE187">+E185+E186</f>
        <v>2</v>
      </c>
      <c r="F187" s="53">
        <f t="shared" si="41"/>
        <v>3</v>
      </c>
      <c r="G187" s="53">
        <f t="shared" si="41"/>
        <v>35</v>
      </c>
      <c r="H187" s="53">
        <f t="shared" si="41"/>
        <v>411</v>
      </c>
      <c r="I187" s="53">
        <f t="shared" si="41"/>
        <v>280</v>
      </c>
      <c r="J187" s="53">
        <f t="shared" si="41"/>
        <v>4</v>
      </c>
      <c r="K187" s="53">
        <f t="shared" si="41"/>
        <v>11</v>
      </c>
      <c r="L187" s="53">
        <f t="shared" si="41"/>
        <v>11</v>
      </c>
      <c r="M187" s="53">
        <f t="shared" si="41"/>
        <v>11</v>
      </c>
      <c r="N187" s="53">
        <f t="shared" si="41"/>
        <v>4</v>
      </c>
      <c r="O187" s="53">
        <f t="shared" si="41"/>
        <v>7</v>
      </c>
      <c r="P187" s="53">
        <f t="shared" si="41"/>
        <v>5</v>
      </c>
      <c r="Q187" s="53">
        <f t="shared" si="41"/>
        <v>5</v>
      </c>
      <c r="R187" s="53">
        <f t="shared" si="41"/>
        <v>10</v>
      </c>
      <c r="S187" s="53">
        <f t="shared" si="41"/>
        <v>21</v>
      </c>
      <c r="T187" s="53">
        <f t="shared" si="41"/>
        <v>91</v>
      </c>
      <c r="U187" s="53">
        <f t="shared" si="41"/>
        <v>106</v>
      </c>
      <c r="V187" s="53">
        <f t="shared" si="41"/>
        <v>17</v>
      </c>
      <c r="W187" s="53">
        <f t="shared" si="41"/>
        <v>12</v>
      </c>
      <c r="X187" s="53">
        <f t="shared" si="41"/>
        <v>8</v>
      </c>
      <c r="Y187" s="53">
        <f t="shared" si="41"/>
        <v>6</v>
      </c>
      <c r="Z187" s="53">
        <f t="shared" si="41"/>
        <v>1</v>
      </c>
      <c r="AA187" s="53">
        <f t="shared" si="41"/>
        <v>2</v>
      </c>
      <c r="AB187" s="53">
        <f t="shared" si="41"/>
        <v>8</v>
      </c>
      <c r="AC187" s="53">
        <f t="shared" si="41"/>
        <v>2</v>
      </c>
      <c r="AD187" s="53">
        <f t="shared" si="41"/>
        <v>0</v>
      </c>
      <c r="AE187" s="53">
        <f t="shared" si="41"/>
        <v>0</v>
      </c>
      <c r="AF187" s="53">
        <f t="shared" si="32"/>
        <v>593</v>
      </c>
      <c r="AG187" s="53">
        <f t="shared" si="33"/>
        <v>500</v>
      </c>
      <c r="AH187" s="53">
        <f t="shared" si="34"/>
        <v>1093</v>
      </c>
    </row>
    <row r="188" spans="1:3" ht="26.25" customHeight="1">
      <c r="A188" s="57"/>
      <c r="B188" s="57"/>
      <c r="C188" s="57"/>
    </row>
    <row r="189" spans="1:3" ht="27.75">
      <c r="A189" s="57"/>
      <c r="B189" s="57"/>
      <c r="C189" s="57"/>
    </row>
    <row r="190" spans="1:3" ht="26.25" customHeight="1">
      <c r="A190" s="57"/>
      <c r="B190" s="57"/>
      <c r="C190" s="57"/>
    </row>
    <row r="191" spans="1:3" ht="26.25" customHeight="1">
      <c r="A191" s="57"/>
      <c r="B191" s="57"/>
      <c r="C191" s="57"/>
    </row>
    <row r="192" spans="1:3" ht="26.25" customHeight="1">
      <c r="A192" s="57"/>
      <c r="B192" s="57"/>
      <c r="C192" s="57"/>
    </row>
    <row r="193" spans="1:3" ht="27.75">
      <c r="A193" s="57"/>
      <c r="B193" s="57"/>
      <c r="C193" s="57"/>
    </row>
    <row r="194" spans="1:3" ht="26.25" customHeight="1">
      <c r="A194" s="57"/>
      <c r="B194" s="57"/>
      <c r="C194" s="57"/>
    </row>
    <row r="195" spans="1:3" ht="26.25" customHeight="1">
      <c r="A195" s="57"/>
      <c r="B195" s="57"/>
      <c r="C195" s="57"/>
    </row>
    <row r="196" spans="1:3" ht="27.75">
      <c r="A196" s="57"/>
      <c r="B196" s="57"/>
      <c r="C196" s="57"/>
    </row>
    <row r="197" spans="1:3" ht="27.75">
      <c r="A197" s="57"/>
      <c r="B197" s="57"/>
      <c r="C197" s="57"/>
    </row>
    <row r="198" spans="1:3" ht="27.75">
      <c r="A198" s="57"/>
      <c r="B198" s="57"/>
      <c r="C198" s="57"/>
    </row>
    <row r="199" spans="1:3" ht="27.75">
      <c r="A199" s="57"/>
      <c r="B199" s="57"/>
      <c r="C199" s="57"/>
    </row>
    <row r="200" spans="1:3" ht="26.25" customHeight="1">
      <c r="A200" s="57"/>
      <c r="B200" s="57"/>
      <c r="C200" s="57"/>
    </row>
    <row r="201" spans="1:3" ht="27.75">
      <c r="A201" s="57"/>
      <c r="B201" s="57"/>
      <c r="C201" s="57"/>
    </row>
    <row r="202" spans="1:3" ht="27.75">
      <c r="A202" s="57"/>
      <c r="B202" s="57"/>
      <c r="C202" s="57"/>
    </row>
    <row r="203" spans="1:3" ht="27.75">
      <c r="A203" s="57"/>
      <c r="B203" s="57"/>
      <c r="C203" s="57"/>
    </row>
    <row r="204" spans="1:3" ht="27.75">
      <c r="A204" s="57"/>
      <c r="B204" s="57"/>
      <c r="C204" s="57"/>
    </row>
    <row r="205" spans="1:3" ht="27.75">
      <c r="A205" s="57"/>
      <c r="B205" s="57"/>
      <c r="C205" s="57"/>
    </row>
    <row r="206" spans="1:3" ht="27.75">
      <c r="A206" s="57"/>
      <c r="B206" s="57"/>
      <c r="C206" s="57"/>
    </row>
    <row r="207" spans="1:3" ht="27" customHeight="1">
      <c r="A207" s="57"/>
      <c r="B207" s="57"/>
      <c r="C207" s="57"/>
    </row>
    <row r="208" spans="1:3" ht="39" customHeight="1">
      <c r="A208" s="57"/>
      <c r="B208" s="57"/>
      <c r="C208" s="57"/>
    </row>
    <row r="209" spans="1:3" ht="27.75">
      <c r="A209" s="57"/>
      <c r="B209" s="57"/>
      <c r="C209" s="57"/>
    </row>
    <row r="210" spans="1:3" ht="26.25" customHeight="1">
      <c r="A210" s="57"/>
      <c r="B210" s="57"/>
      <c r="C210" s="57"/>
    </row>
    <row r="211" spans="1:3" ht="26.25" customHeight="1">
      <c r="A211" s="57"/>
      <c r="B211" s="57"/>
      <c r="C211" s="57"/>
    </row>
    <row r="212" spans="1:3" ht="26.25" customHeight="1">
      <c r="A212" s="57"/>
      <c r="B212" s="57"/>
      <c r="C212" s="57"/>
    </row>
    <row r="214" ht="26.25" customHeight="1"/>
    <row r="216" ht="26.25" customHeight="1"/>
    <row r="218" ht="26.25" customHeight="1"/>
    <row r="220" ht="27" customHeight="1"/>
    <row r="221" ht="27" customHeight="1"/>
    <row r="230" ht="26.25" customHeight="1"/>
    <row r="231" ht="26.25" customHeight="1"/>
    <row r="234" ht="26.25" customHeight="1"/>
    <row r="235" ht="26.25" customHeight="1"/>
    <row r="242" ht="26.25" customHeight="1"/>
    <row r="243" ht="26.25" customHeight="1"/>
    <row r="246" ht="26.25" customHeight="1"/>
    <row r="247" ht="26.25" customHeight="1"/>
    <row r="250" ht="26.25" customHeight="1"/>
    <row r="251" ht="26.25" customHeight="1"/>
    <row r="252" ht="26.25" customHeight="1"/>
    <row r="254" ht="26.25" customHeight="1"/>
    <row r="255" ht="26.25" customHeight="1"/>
    <row r="256" ht="27" customHeight="1"/>
    <row r="257" ht="27" customHeight="1"/>
    <row r="258" ht="27" customHeight="1"/>
    <row r="259" ht="27" customHeight="1"/>
    <row r="260" ht="26.25" customHeight="1"/>
    <row r="262" ht="27" customHeight="1"/>
    <row r="263" ht="27" customHeight="1"/>
    <row r="266" ht="26.25" customHeight="1"/>
    <row r="267" ht="26.25" customHeight="1"/>
    <row r="274" ht="26.25" customHeight="1"/>
    <row r="275" ht="26.25" customHeight="1"/>
    <row r="282" ht="26.25" customHeight="1"/>
    <row r="283" ht="26.25" customHeight="1"/>
    <row r="284" ht="27" customHeight="1"/>
    <row r="285" ht="27" customHeight="1"/>
    <row r="286" ht="26.25" customHeight="1"/>
    <row r="287" ht="26.25" customHeight="1"/>
    <row r="292" ht="27" customHeight="1"/>
    <row r="293" ht="27" customHeight="1"/>
    <row r="312" ht="26.25" customHeight="1"/>
    <row r="314" ht="26.25" customHeight="1"/>
    <row r="315" ht="26.25" customHeight="1"/>
    <row r="316" ht="27" customHeight="1"/>
    <row r="317" ht="27" customHeight="1"/>
    <row r="318" ht="26.25" customHeight="1"/>
    <row r="319" ht="26.25" customHeight="1"/>
    <row r="322" ht="26.25" customHeight="1"/>
    <row r="323" ht="26.25" customHeight="1"/>
    <row r="324" ht="26.25" customHeight="1"/>
    <row r="326" ht="26.25" customHeight="1"/>
    <row r="327" ht="26.25" customHeight="1"/>
    <row r="328" ht="26.25" customHeight="1"/>
    <row r="330" ht="26.25" customHeight="1"/>
    <row r="331" ht="26.25" customHeight="1"/>
    <row r="336" ht="26.25" customHeight="1"/>
  </sheetData>
  <sheetProtection/>
  <mergeCells count="132">
    <mergeCell ref="A41:B41"/>
    <mergeCell ref="A38:B38"/>
    <mergeCell ref="A45:A56"/>
    <mergeCell ref="A44:B44"/>
    <mergeCell ref="A85:B85"/>
    <mergeCell ref="A74:A77"/>
    <mergeCell ref="A90:B90"/>
    <mergeCell ref="A87:B87"/>
    <mergeCell ref="A88:B88"/>
    <mergeCell ref="A83:B83"/>
    <mergeCell ref="A1:AH1"/>
    <mergeCell ref="D2:E2"/>
    <mergeCell ref="H2:I2"/>
    <mergeCell ref="J2:K2"/>
    <mergeCell ref="L2:M2"/>
    <mergeCell ref="A12:B12"/>
    <mergeCell ref="A2:B3"/>
    <mergeCell ref="A7:B7"/>
    <mergeCell ref="AF2:AH2"/>
    <mergeCell ref="P2:Q2"/>
    <mergeCell ref="N2:O2"/>
    <mergeCell ref="A11:B11"/>
    <mergeCell ref="V2:W2"/>
    <mergeCell ref="Z2:AA2"/>
    <mergeCell ref="A10:B10"/>
    <mergeCell ref="C2:C3"/>
    <mergeCell ref="L96:M96"/>
    <mergeCell ref="AD96:AE96"/>
    <mergeCell ref="T96:U96"/>
    <mergeCell ref="A95:AH95"/>
    <mergeCell ref="AF96:AH96"/>
    <mergeCell ref="F96:G96"/>
    <mergeCell ref="D96:E96"/>
    <mergeCell ref="R96:S96"/>
    <mergeCell ref="P96:Q96"/>
    <mergeCell ref="A91:B91"/>
    <mergeCell ref="A36:B36"/>
    <mergeCell ref="A37:B37"/>
    <mergeCell ref="A6:B6"/>
    <mergeCell ref="A35:B35"/>
    <mergeCell ref="A13:A20"/>
    <mergeCell ref="A21:A30"/>
    <mergeCell ref="A86:B86"/>
    <mergeCell ref="A39:B39"/>
    <mergeCell ref="A43:B43"/>
    <mergeCell ref="A89:B89"/>
    <mergeCell ref="A84:B84"/>
    <mergeCell ref="A73:B73"/>
    <mergeCell ref="A57:A60"/>
    <mergeCell ref="A61:A68"/>
    <mergeCell ref="A69:A71"/>
    <mergeCell ref="A80:B80"/>
    <mergeCell ref="A81:B81"/>
    <mergeCell ref="A33:B33"/>
    <mergeCell ref="AD2:AE2"/>
    <mergeCell ref="A4:B4"/>
    <mergeCell ref="A8:B8"/>
    <mergeCell ref="A9:B9"/>
    <mergeCell ref="R2:S2"/>
    <mergeCell ref="T2:U2"/>
    <mergeCell ref="X2:Y2"/>
    <mergeCell ref="A5:B5"/>
    <mergeCell ref="AB2:AC2"/>
    <mergeCell ref="F2:G2"/>
    <mergeCell ref="A31:B31"/>
    <mergeCell ref="A82:B82"/>
    <mergeCell ref="A32:B32"/>
    <mergeCell ref="A79:B79"/>
    <mergeCell ref="A42:B42"/>
    <mergeCell ref="A78:B78"/>
    <mergeCell ref="A34:B34"/>
    <mergeCell ref="A40:B40"/>
    <mergeCell ref="A72:B72"/>
    <mergeCell ref="C96:C97"/>
    <mergeCell ref="H96:I96"/>
    <mergeCell ref="J96:K96"/>
    <mergeCell ref="AB96:AC96"/>
    <mergeCell ref="A92:B93"/>
    <mergeCell ref="A94:C94"/>
    <mergeCell ref="V96:W96"/>
    <mergeCell ref="X96:Y96"/>
    <mergeCell ref="Z96:AA96"/>
    <mergeCell ref="N96:O96"/>
    <mergeCell ref="A98:B98"/>
    <mergeCell ref="A99:B99"/>
    <mergeCell ref="A100:B100"/>
    <mergeCell ref="A101:B101"/>
    <mergeCell ref="A102:B102"/>
    <mergeCell ref="A96:B97"/>
    <mergeCell ref="A107:A114"/>
    <mergeCell ref="A115:A124"/>
    <mergeCell ref="A125:B125"/>
    <mergeCell ref="A103:B103"/>
    <mergeCell ref="A104:B104"/>
    <mergeCell ref="A105:B105"/>
    <mergeCell ref="A106:B106"/>
    <mergeCell ref="A127:B127"/>
    <mergeCell ref="A128:B128"/>
    <mergeCell ref="A129:B129"/>
    <mergeCell ref="A130:B130"/>
    <mergeCell ref="A126:B126"/>
    <mergeCell ref="A139:A149"/>
    <mergeCell ref="A135:B135"/>
    <mergeCell ref="A173:B173"/>
    <mergeCell ref="A131:B131"/>
    <mergeCell ref="A132:B132"/>
    <mergeCell ref="A133:B133"/>
    <mergeCell ref="A136:B136"/>
    <mergeCell ref="A137:B137"/>
    <mergeCell ref="A138:B138"/>
    <mergeCell ref="A134:B134"/>
    <mergeCell ref="A150:A153"/>
    <mergeCell ref="A175:B175"/>
    <mergeCell ref="A176:B176"/>
    <mergeCell ref="A174:B174"/>
    <mergeCell ref="A154:A161"/>
    <mergeCell ref="A162:A164"/>
    <mergeCell ref="A165:B165"/>
    <mergeCell ref="A166:B166"/>
    <mergeCell ref="A171:B171"/>
    <mergeCell ref="A167:A170"/>
    <mergeCell ref="A172:B172"/>
    <mergeCell ref="A185:B186"/>
    <mergeCell ref="A187:C187"/>
    <mergeCell ref="A177:B177"/>
    <mergeCell ref="A178:B178"/>
    <mergeCell ref="A179:B179"/>
    <mergeCell ref="A180:B180"/>
    <mergeCell ref="A182:B182"/>
    <mergeCell ref="A183:B183"/>
    <mergeCell ref="A184:B184"/>
    <mergeCell ref="A181:B181"/>
  </mergeCells>
  <printOptions horizontalCentered="1"/>
  <pageMargins left="0.18" right="0.196850393700787" top="0.22" bottom="0.2" header="0.17" footer="0.17"/>
  <pageSetup fitToHeight="0" fitToWidth="1" horizontalDpi="600" verticalDpi="600" orientation="landscape" paperSize="9" scale="77" r:id="rId1"/>
  <rowBreaks count="10" manualBreakCount="10">
    <brk id="27" max="33" man="1"/>
    <brk id="54" max="33" man="1"/>
    <brk id="94" max="33" man="1"/>
    <brk id="121" max="33" man="1"/>
    <brk id="148" max="33" man="1"/>
    <brk id="170" max="33" man="1"/>
    <brk id="243" max="255" man="1"/>
    <brk id="257" max="255" man="1"/>
    <brk id="275" max="255" man="1"/>
    <brk id="3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2"/>
  <sheetViews>
    <sheetView rightToLeft="1" view="pageBreakPreview" zoomScale="60" zoomScaleNormal="85" zoomScalePageLayoutView="0" workbookViewId="0" topLeftCell="A1">
      <selection activeCell="H9" sqref="H9"/>
    </sheetView>
  </sheetViews>
  <sheetFormatPr defaultColWidth="9.00390625" defaultRowHeight="15"/>
  <cols>
    <col min="1" max="1" width="6.421875" style="14" customWidth="1"/>
    <col min="2" max="2" width="8.421875" style="14" customWidth="1"/>
    <col min="3" max="3" width="8.421875" style="14" bestFit="1" customWidth="1"/>
    <col min="4" max="5" width="5.57421875" style="14" bestFit="1" customWidth="1"/>
    <col min="6" max="17" width="4.7109375" style="14" customWidth="1"/>
    <col min="18" max="19" width="5.57421875" style="14" bestFit="1" customWidth="1"/>
    <col min="20" max="20" width="7.00390625" style="14" bestFit="1" customWidth="1"/>
    <col min="21" max="16384" width="9.00390625" style="14" customWidth="1"/>
  </cols>
  <sheetData>
    <row r="1" spans="1:31" ht="27.75">
      <c r="A1" s="148" t="s">
        <v>240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0" ht="30" customHeight="1">
      <c r="A2" s="172" t="s">
        <v>222</v>
      </c>
      <c r="B2" s="172"/>
      <c r="C2" s="172" t="s">
        <v>221</v>
      </c>
      <c r="D2" s="76" t="s">
        <v>2</v>
      </c>
      <c r="E2" s="76"/>
      <c r="F2" s="76" t="s">
        <v>220</v>
      </c>
      <c r="G2" s="76"/>
      <c r="H2" s="76" t="s">
        <v>298</v>
      </c>
      <c r="I2" s="76"/>
      <c r="J2" s="78" t="s">
        <v>97</v>
      </c>
      <c r="K2" s="79"/>
      <c r="L2" s="78" t="s">
        <v>218</v>
      </c>
      <c r="M2" s="79"/>
      <c r="N2" s="76" t="s">
        <v>5</v>
      </c>
      <c r="O2" s="76"/>
      <c r="P2" s="76" t="s">
        <v>217</v>
      </c>
      <c r="Q2" s="76"/>
      <c r="R2" s="76" t="s">
        <v>0</v>
      </c>
      <c r="S2" s="76"/>
      <c r="T2" s="7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7.75">
      <c r="A3" s="172"/>
      <c r="B3" s="172"/>
      <c r="C3" s="172"/>
      <c r="D3" s="55" t="s">
        <v>110</v>
      </c>
      <c r="E3" s="55" t="s">
        <v>111</v>
      </c>
      <c r="F3" s="55" t="s">
        <v>110</v>
      </c>
      <c r="G3" s="55" t="s">
        <v>111</v>
      </c>
      <c r="H3" s="55" t="s">
        <v>110</v>
      </c>
      <c r="I3" s="55" t="s">
        <v>111</v>
      </c>
      <c r="J3" s="55" t="s">
        <v>110</v>
      </c>
      <c r="K3" s="55" t="s">
        <v>111</v>
      </c>
      <c r="L3" s="55" t="s">
        <v>110</v>
      </c>
      <c r="M3" s="55" t="s">
        <v>111</v>
      </c>
      <c r="N3" s="55" t="s">
        <v>110</v>
      </c>
      <c r="O3" s="55" t="s">
        <v>111</v>
      </c>
      <c r="P3" s="55" t="s">
        <v>110</v>
      </c>
      <c r="Q3" s="55" t="s">
        <v>111</v>
      </c>
      <c r="R3" s="55" t="s">
        <v>110</v>
      </c>
      <c r="S3" s="55" t="s">
        <v>111</v>
      </c>
      <c r="T3" s="55" t="s">
        <v>20</v>
      </c>
      <c r="U3" s="6"/>
      <c r="V3" s="11"/>
      <c r="W3" s="11"/>
      <c r="X3" s="11"/>
      <c r="Y3" s="6"/>
      <c r="Z3" s="6"/>
      <c r="AA3" s="6"/>
      <c r="AB3" s="6"/>
      <c r="AC3" s="6"/>
      <c r="AD3" s="6"/>
    </row>
    <row r="4" spans="1:31" ht="27.75">
      <c r="A4" s="173" t="s">
        <v>23</v>
      </c>
      <c r="B4" s="173"/>
      <c r="C4" s="174" t="s">
        <v>176</v>
      </c>
      <c r="D4" s="175">
        <f>+'دراسات محافظة '!AD4</f>
        <v>56</v>
      </c>
      <c r="E4" s="175">
        <f>+'دراسات محافظة '!AE4</f>
        <v>42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55">
        <f>+D4+F4+H4+J4+L4+N4+P4</f>
        <v>56</v>
      </c>
      <c r="S4" s="55">
        <f>+E4+G4+I4+K4+M4+O4+Q4</f>
        <v>42</v>
      </c>
      <c r="T4" s="55">
        <f>+R4+S4</f>
        <v>98</v>
      </c>
      <c r="U4" s="6"/>
      <c r="V4" s="11"/>
      <c r="W4" s="11"/>
      <c r="X4" s="11"/>
      <c r="Y4" s="6"/>
      <c r="Z4" s="6"/>
      <c r="AA4" s="6"/>
      <c r="AB4" s="6"/>
      <c r="AC4" s="6"/>
      <c r="AD4" s="6"/>
      <c r="AE4" s="6"/>
    </row>
    <row r="5" spans="1:31" ht="19.5" customHeight="1">
      <c r="A5" s="173"/>
      <c r="B5" s="173"/>
      <c r="C5" s="174" t="s">
        <v>178</v>
      </c>
      <c r="D5" s="175">
        <f>+'دراسات محافظة '!AD5</f>
        <v>2</v>
      </c>
      <c r="E5" s="175">
        <f>+'دراسات محافظة '!AE5</f>
        <v>0</v>
      </c>
      <c r="F5" s="176">
        <v>0</v>
      </c>
      <c r="G5" s="176">
        <v>0</v>
      </c>
      <c r="H5" s="176">
        <v>0</v>
      </c>
      <c r="I5" s="176">
        <v>0</v>
      </c>
      <c r="J5" s="176">
        <v>0</v>
      </c>
      <c r="K5" s="176">
        <v>0</v>
      </c>
      <c r="L5" s="176">
        <v>0</v>
      </c>
      <c r="M5" s="176">
        <v>0</v>
      </c>
      <c r="N5" s="176">
        <v>0</v>
      </c>
      <c r="O5" s="176">
        <v>0</v>
      </c>
      <c r="P5" s="176"/>
      <c r="Q5" s="176">
        <v>0</v>
      </c>
      <c r="R5" s="55">
        <f aca="true" t="shared" si="0" ref="R5:R67">+D5+F5+H5+J5+L5+N5+P5</f>
        <v>2</v>
      </c>
      <c r="S5" s="55">
        <f aca="true" t="shared" si="1" ref="S5:S67">+E5+G5+I5+K5+M5+O5+Q5</f>
        <v>0</v>
      </c>
      <c r="T5" s="55">
        <f aca="true" t="shared" si="2" ref="T5:T67">+R5+S5</f>
        <v>2</v>
      </c>
      <c r="U5" s="6"/>
      <c r="V5" s="11"/>
      <c r="W5" s="11"/>
      <c r="X5" s="11"/>
      <c r="Y5" s="6"/>
      <c r="Z5" s="6"/>
      <c r="AA5" s="6"/>
      <c r="AB5" s="6"/>
      <c r="AC5" s="6"/>
      <c r="AD5" s="6"/>
      <c r="AE5" s="6"/>
    </row>
    <row r="6" spans="1:31" ht="27" customHeight="1">
      <c r="A6" s="173" t="s">
        <v>24</v>
      </c>
      <c r="B6" s="173"/>
      <c r="C6" s="174" t="s">
        <v>176</v>
      </c>
      <c r="D6" s="175">
        <f>+'دراسات محافظة '!AD6</f>
        <v>19</v>
      </c>
      <c r="E6" s="175">
        <f>+'دراسات محافظة '!AE6</f>
        <v>13</v>
      </c>
      <c r="F6" s="176">
        <v>0</v>
      </c>
      <c r="G6" s="176">
        <v>1</v>
      </c>
      <c r="H6" s="176">
        <v>2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1</v>
      </c>
      <c r="P6" s="176">
        <v>0</v>
      </c>
      <c r="Q6" s="176">
        <v>0</v>
      </c>
      <c r="R6" s="55">
        <f t="shared" si="0"/>
        <v>21</v>
      </c>
      <c r="S6" s="55">
        <f t="shared" si="1"/>
        <v>15</v>
      </c>
      <c r="T6" s="55">
        <f t="shared" si="2"/>
        <v>36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customHeight="1">
      <c r="A7" s="173"/>
      <c r="B7" s="173"/>
      <c r="C7" s="174" t="s">
        <v>178</v>
      </c>
      <c r="D7" s="175">
        <f>+'دراسات محافظة '!AD7</f>
        <v>0</v>
      </c>
      <c r="E7" s="175">
        <f>+'دراسات محافظة '!AE7</f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55">
        <f t="shared" si="0"/>
        <v>0</v>
      </c>
      <c r="S7" s="55">
        <f t="shared" si="1"/>
        <v>0</v>
      </c>
      <c r="T7" s="55">
        <f t="shared" si="2"/>
        <v>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7" customHeight="1">
      <c r="A8" s="173" t="s">
        <v>25</v>
      </c>
      <c r="B8" s="173"/>
      <c r="C8" s="174" t="s">
        <v>176</v>
      </c>
      <c r="D8" s="175">
        <f>+'دراسات محافظة '!AD8</f>
        <v>9</v>
      </c>
      <c r="E8" s="175">
        <f>+'دراسات محافظة '!AE8</f>
        <v>19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55">
        <f t="shared" si="0"/>
        <v>9</v>
      </c>
      <c r="S8" s="55">
        <f t="shared" si="1"/>
        <v>19</v>
      </c>
      <c r="T8" s="55">
        <f t="shared" si="2"/>
        <v>28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7" customHeight="1">
      <c r="A9" s="173"/>
      <c r="B9" s="173"/>
      <c r="C9" s="174" t="s">
        <v>178</v>
      </c>
      <c r="D9" s="175">
        <f>+'دراسات محافظة '!AD9</f>
        <v>0</v>
      </c>
      <c r="E9" s="175">
        <f>+'دراسات محافظة '!AE9</f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55">
        <f t="shared" si="0"/>
        <v>0</v>
      </c>
      <c r="S9" s="55">
        <f t="shared" si="1"/>
        <v>0</v>
      </c>
      <c r="T9" s="55">
        <f t="shared" si="2"/>
        <v>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7" customHeight="1">
      <c r="A10" s="173" t="s">
        <v>216</v>
      </c>
      <c r="B10" s="173"/>
      <c r="C10" s="174" t="s">
        <v>176</v>
      </c>
      <c r="D10" s="175">
        <f>+'دراسات محافظة '!AD10</f>
        <v>7</v>
      </c>
      <c r="E10" s="175">
        <f>+'دراسات محافظة '!AE10</f>
        <v>5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55">
        <f t="shared" si="0"/>
        <v>7</v>
      </c>
      <c r="S10" s="55">
        <f t="shared" si="1"/>
        <v>5</v>
      </c>
      <c r="T10" s="55">
        <f t="shared" si="2"/>
        <v>12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7" customHeight="1">
      <c r="A11" s="173"/>
      <c r="B11" s="173"/>
      <c r="C11" s="174" t="s">
        <v>178</v>
      </c>
      <c r="D11" s="175">
        <f>+'دراسات محافظة '!AD11</f>
        <v>0</v>
      </c>
      <c r="E11" s="175">
        <f>+'دراسات محافظة '!AE11</f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55">
        <f t="shared" si="0"/>
        <v>0</v>
      </c>
      <c r="S11" s="55">
        <f t="shared" si="1"/>
        <v>0</v>
      </c>
      <c r="T11" s="55">
        <f t="shared" si="2"/>
        <v>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7" customHeight="1">
      <c r="A12" s="173" t="s">
        <v>26</v>
      </c>
      <c r="B12" s="173"/>
      <c r="C12" s="174" t="s">
        <v>176</v>
      </c>
      <c r="D12" s="175">
        <f>+'دراسات محافظة '!AD12</f>
        <v>6</v>
      </c>
      <c r="E12" s="175">
        <f>+'دراسات محافظة '!AE12</f>
        <v>8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55">
        <f t="shared" si="0"/>
        <v>6</v>
      </c>
      <c r="S12" s="55">
        <f t="shared" si="1"/>
        <v>8</v>
      </c>
      <c r="T12" s="55">
        <f t="shared" si="2"/>
        <v>14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7" customHeight="1">
      <c r="A13" s="173"/>
      <c r="B13" s="173"/>
      <c r="C13" s="174" t="s">
        <v>178</v>
      </c>
      <c r="D13" s="175">
        <f>+'دراسات محافظة '!AD13</f>
        <v>3</v>
      </c>
      <c r="E13" s="175">
        <f>+'دراسات محافظة '!AE13</f>
        <v>1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55">
        <f t="shared" si="0"/>
        <v>3</v>
      </c>
      <c r="S13" s="55">
        <f t="shared" si="1"/>
        <v>1</v>
      </c>
      <c r="T13" s="55">
        <f t="shared" si="2"/>
        <v>4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7" customHeight="1">
      <c r="A14" s="177" t="s">
        <v>215</v>
      </c>
      <c r="B14" s="178" t="s">
        <v>214</v>
      </c>
      <c r="C14" s="174" t="s">
        <v>176</v>
      </c>
      <c r="D14" s="175">
        <f>+'دراسات محافظة '!AD14</f>
        <v>0</v>
      </c>
      <c r="E14" s="175">
        <f>+'دراسات محافظة '!AE14</f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55">
        <f t="shared" si="0"/>
        <v>0</v>
      </c>
      <c r="S14" s="55">
        <f t="shared" si="1"/>
        <v>0</v>
      </c>
      <c r="T14" s="55">
        <f t="shared" si="2"/>
        <v>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7" customHeight="1">
      <c r="A15" s="179"/>
      <c r="B15" s="180"/>
      <c r="C15" s="174" t="s">
        <v>178</v>
      </c>
      <c r="D15" s="175">
        <f>+'دراسات محافظة '!AD15</f>
        <v>0</v>
      </c>
      <c r="E15" s="175">
        <f>+'دراسات محافظة '!AE15</f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55">
        <f t="shared" si="0"/>
        <v>0</v>
      </c>
      <c r="S15" s="55">
        <f t="shared" si="1"/>
        <v>0</v>
      </c>
      <c r="T15" s="55">
        <f t="shared" si="2"/>
        <v>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7" customHeight="1">
      <c r="A16" s="179"/>
      <c r="B16" s="178" t="s">
        <v>213</v>
      </c>
      <c r="C16" s="174" t="s">
        <v>176</v>
      </c>
      <c r="D16" s="175">
        <f>+'دراسات محافظة '!AD16</f>
        <v>8</v>
      </c>
      <c r="E16" s="175">
        <f>+'دراسات محافظة '!AE16</f>
        <v>1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55">
        <f t="shared" si="0"/>
        <v>8</v>
      </c>
      <c r="S16" s="55">
        <f t="shared" si="1"/>
        <v>1</v>
      </c>
      <c r="T16" s="55">
        <f t="shared" si="2"/>
        <v>9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7" customHeight="1">
      <c r="A17" s="179"/>
      <c r="B17" s="180" t="s">
        <v>212</v>
      </c>
      <c r="C17" s="174" t="s">
        <v>178</v>
      </c>
      <c r="D17" s="175">
        <f>+'دراسات محافظة '!AD17</f>
        <v>0</v>
      </c>
      <c r="E17" s="175">
        <f>+'دراسات محافظة '!AE17</f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55">
        <f t="shared" si="0"/>
        <v>0</v>
      </c>
      <c r="S17" s="55">
        <f t="shared" si="1"/>
        <v>0</v>
      </c>
      <c r="T17" s="55">
        <f t="shared" si="2"/>
        <v>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7" customHeight="1">
      <c r="A18" s="179"/>
      <c r="B18" s="178" t="s">
        <v>211</v>
      </c>
      <c r="C18" s="174" t="s">
        <v>176</v>
      </c>
      <c r="D18" s="175">
        <f>+'دراسات محافظة '!AD18</f>
        <v>4</v>
      </c>
      <c r="E18" s="175">
        <f>+'دراسات محافظة '!AE18</f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55">
        <f t="shared" si="0"/>
        <v>4</v>
      </c>
      <c r="S18" s="55">
        <f t="shared" si="1"/>
        <v>0</v>
      </c>
      <c r="T18" s="55">
        <f t="shared" si="2"/>
        <v>4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7" customHeight="1">
      <c r="A19" s="179"/>
      <c r="B19" s="180" t="s">
        <v>211</v>
      </c>
      <c r="C19" s="174" t="s">
        <v>178</v>
      </c>
      <c r="D19" s="175">
        <f>+'دراسات محافظة '!AD19</f>
        <v>0</v>
      </c>
      <c r="E19" s="175">
        <f>+'دراسات محافظة '!AE19</f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55">
        <f t="shared" si="0"/>
        <v>0</v>
      </c>
      <c r="S19" s="55">
        <f t="shared" si="1"/>
        <v>0</v>
      </c>
      <c r="T19" s="55">
        <f t="shared" si="2"/>
        <v>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7" customHeight="1">
      <c r="A20" s="179"/>
      <c r="B20" s="178" t="s">
        <v>210</v>
      </c>
      <c r="C20" s="174" t="s">
        <v>176</v>
      </c>
      <c r="D20" s="175">
        <f>+'دراسات محافظة '!AD20</f>
        <v>1</v>
      </c>
      <c r="E20" s="175">
        <f>+'دراسات محافظة '!AE20</f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55">
        <f t="shared" si="0"/>
        <v>1</v>
      </c>
      <c r="S20" s="55">
        <f t="shared" si="1"/>
        <v>0</v>
      </c>
      <c r="T20" s="55">
        <f t="shared" si="2"/>
        <v>1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7" customHeight="1">
      <c r="A21" s="179"/>
      <c r="B21" s="180" t="s">
        <v>210</v>
      </c>
      <c r="C21" s="174" t="s">
        <v>178</v>
      </c>
      <c r="D21" s="175">
        <f>+'دراسات محافظة '!AD21</f>
        <v>0</v>
      </c>
      <c r="E21" s="175">
        <f>+'دراسات محافظة '!AE21</f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55">
        <f t="shared" si="0"/>
        <v>0</v>
      </c>
      <c r="S21" s="55">
        <f t="shared" si="1"/>
        <v>0</v>
      </c>
      <c r="T21" s="55">
        <f t="shared" si="2"/>
        <v>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7" customHeight="1">
      <c r="A22" s="179"/>
      <c r="B22" s="178" t="s">
        <v>209</v>
      </c>
      <c r="C22" s="174" t="s">
        <v>176</v>
      </c>
      <c r="D22" s="175">
        <f>+'دراسات محافظة '!AD22</f>
        <v>0</v>
      </c>
      <c r="E22" s="175">
        <f>+'دراسات محافظة '!AE22</f>
        <v>1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55">
        <f t="shared" si="0"/>
        <v>0</v>
      </c>
      <c r="S22" s="55">
        <f t="shared" si="1"/>
        <v>1</v>
      </c>
      <c r="T22" s="55">
        <f t="shared" si="2"/>
        <v>1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7" customHeight="1">
      <c r="A23" s="179"/>
      <c r="B23" s="180" t="s">
        <v>209</v>
      </c>
      <c r="C23" s="174" t="s">
        <v>178</v>
      </c>
      <c r="D23" s="175">
        <f>+'دراسات محافظة '!AD23</f>
        <v>0</v>
      </c>
      <c r="E23" s="175">
        <f>+'دراسات محافظة '!AE23</f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55">
        <f t="shared" si="0"/>
        <v>0</v>
      </c>
      <c r="S23" s="55">
        <f t="shared" si="1"/>
        <v>0</v>
      </c>
      <c r="T23" s="55">
        <f t="shared" si="2"/>
        <v>0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7" customHeight="1">
      <c r="A24" s="179"/>
      <c r="B24" s="235" t="s">
        <v>228</v>
      </c>
      <c r="C24" s="174" t="s">
        <v>176</v>
      </c>
      <c r="D24" s="175">
        <f>+'دراسات محافظة '!AD24</f>
        <v>1</v>
      </c>
      <c r="E24" s="175">
        <f>+'دراسات محافظة '!AE24</f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55">
        <f t="shared" si="0"/>
        <v>1</v>
      </c>
      <c r="S24" s="55">
        <f t="shared" si="1"/>
        <v>0</v>
      </c>
      <c r="T24" s="55">
        <f t="shared" si="2"/>
        <v>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7" customHeight="1">
      <c r="A25" s="179"/>
      <c r="B25" s="236" t="s">
        <v>208</v>
      </c>
      <c r="C25" s="174" t="s">
        <v>178</v>
      </c>
      <c r="D25" s="175">
        <f>+'دراسات محافظة '!AD25</f>
        <v>0</v>
      </c>
      <c r="E25" s="175">
        <f>+'دراسات محافظة '!AE25</f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55">
        <f t="shared" si="0"/>
        <v>0</v>
      </c>
      <c r="S25" s="55">
        <f t="shared" si="1"/>
        <v>0</v>
      </c>
      <c r="T25" s="55">
        <f t="shared" si="2"/>
        <v>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7" customHeight="1">
      <c r="A26" s="179"/>
      <c r="B26" s="181" t="s">
        <v>229</v>
      </c>
      <c r="C26" s="174" t="s">
        <v>176</v>
      </c>
      <c r="D26" s="175">
        <f>+'دراسات محافظة '!AD26</f>
        <v>0</v>
      </c>
      <c r="E26" s="175">
        <f>+'دراسات محافظة '!AE26</f>
        <v>1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55">
        <f t="shared" si="0"/>
        <v>0</v>
      </c>
      <c r="S26" s="55">
        <f t="shared" si="1"/>
        <v>1</v>
      </c>
      <c r="T26" s="55">
        <f t="shared" si="2"/>
        <v>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7" customHeight="1">
      <c r="A27" s="179"/>
      <c r="B27" s="182" t="s">
        <v>207</v>
      </c>
      <c r="C27" s="174" t="s">
        <v>178</v>
      </c>
      <c r="D27" s="175">
        <f>+'دراسات محافظة '!AD27</f>
        <v>1</v>
      </c>
      <c r="E27" s="175">
        <f>+'دراسات محافظة '!AE27</f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55">
        <f t="shared" si="0"/>
        <v>1</v>
      </c>
      <c r="S27" s="55">
        <f t="shared" si="1"/>
        <v>0</v>
      </c>
      <c r="T27" s="55">
        <f t="shared" si="2"/>
        <v>1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7" customHeight="1">
      <c r="A28" s="179"/>
      <c r="B28" s="183" t="s">
        <v>27</v>
      </c>
      <c r="C28" s="56" t="s">
        <v>176</v>
      </c>
      <c r="D28" s="184">
        <f>+'دراسات محافظة '!AD28</f>
        <v>14</v>
      </c>
      <c r="E28" s="184">
        <f>+'دراسات محافظة '!AE28</f>
        <v>3</v>
      </c>
      <c r="F28" s="184">
        <f aca="true" t="shared" si="3" ref="F28:Q28">F26+F24+F22+F20+F18+F16+F14</f>
        <v>0</v>
      </c>
      <c r="G28" s="184">
        <f t="shared" si="3"/>
        <v>0</v>
      </c>
      <c r="H28" s="184">
        <f t="shared" si="3"/>
        <v>0</v>
      </c>
      <c r="I28" s="184">
        <f t="shared" si="3"/>
        <v>0</v>
      </c>
      <c r="J28" s="184">
        <f t="shared" si="3"/>
        <v>0</v>
      </c>
      <c r="K28" s="184">
        <f t="shared" si="3"/>
        <v>0</v>
      </c>
      <c r="L28" s="184">
        <f t="shared" si="3"/>
        <v>0</v>
      </c>
      <c r="M28" s="184">
        <f t="shared" si="3"/>
        <v>0</v>
      </c>
      <c r="N28" s="184">
        <f t="shared" si="3"/>
        <v>0</v>
      </c>
      <c r="O28" s="184">
        <f t="shared" si="3"/>
        <v>0</v>
      </c>
      <c r="P28" s="184">
        <f t="shared" si="3"/>
        <v>0</v>
      </c>
      <c r="Q28" s="184">
        <f t="shared" si="3"/>
        <v>0</v>
      </c>
      <c r="R28" s="55">
        <f t="shared" si="0"/>
        <v>14</v>
      </c>
      <c r="S28" s="55">
        <f t="shared" si="1"/>
        <v>3</v>
      </c>
      <c r="T28" s="55">
        <f t="shared" si="2"/>
        <v>17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7" customHeight="1">
      <c r="A29" s="185"/>
      <c r="B29" s="186"/>
      <c r="C29" s="56" t="s">
        <v>178</v>
      </c>
      <c r="D29" s="184">
        <f>+'دراسات محافظة '!AD29</f>
        <v>1</v>
      </c>
      <c r="E29" s="184">
        <f>+'دراسات محافظة '!AE29</f>
        <v>0</v>
      </c>
      <c r="F29" s="184">
        <f aca="true" t="shared" si="4" ref="F29:Q29">F27+F25+F23+F21+F19+F17+F15</f>
        <v>0</v>
      </c>
      <c r="G29" s="184">
        <f t="shared" si="4"/>
        <v>0</v>
      </c>
      <c r="H29" s="184">
        <f t="shared" si="4"/>
        <v>0</v>
      </c>
      <c r="I29" s="184">
        <f t="shared" si="4"/>
        <v>0</v>
      </c>
      <c r="J29" s="184">
        <f t="shared" si="4"/>
        <v>0</v>
      </c>
      <c r="K29" s="184">
        <f t="shared" si="4"/>
        <v>0</v>
      </c>
      <c r="L29" s="184">
        <f t="shared" si="4"/>
        <v>0</v>
      </c>
      <c r="M29" s="184">
        <f t="shared" si="4"/>
        <v>0</v>
      </c>
      <c r="N29" s="184">
        <f t="shared" si="4"/>
        <v>0</v>
      </c>
      <c r="O29" s="184">
        <f t="shared" si="4"/>
        <v>0</v>
      </c>
      <c r="P29" s="184">
        <f t="shared" si="4"/>
        <v>0</v>
      </c>
      <c r="Q29" s="184">
        <f t="shared" si="4"/>
        <v>0</v>
      </c>
      <c r="R29" s="55">
        <f t="shared" si="0"/>
        <v>1</v>
      </c>
      <c r="S29" s="55">
        <f t="shared" si="1"/>
        <v>0</v>
      </c>
      <c r="T29" s="55">
        <f t="shared" si="2"/>
        <v>1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7" customHeight="1">
      <c r="A30" s="187" t="s">
        <v>206</v>
      </c>
      <c r="B30" s="188"/>
      <c r="C30" s="174" t="s">
        <v>176</v>
      </c>
      <c r="D30" s="175">
        <f>+'دراسات محافظة '!AD30</f>
        <v>17</v>
      </c>
      <c r="E30" s="175">
        <f>+'دراسات محافظة '!AE30</f>
        <v>15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55">
        <f t="shared" si="0"/>
        <v>17</v>
      </c>
      <c r="S30" s="55">
        <f t="shared" si="1"/>
        <v>15</v>
      </c>
      <c r="T30" s="55">
        <f t="shared" si="2"/>
        <v>32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7" customHeight="1">
      <c r="A31" s="190"/>
      <c r="B31" s="191"/>
      <c r="C31" s="174" t="s">
        <v>178</v>
      </c>
      <c r="D31" s="175">
        <f>+'دراسات محافظة '!AD31</f>
        <v>15</v>
      </c>
      <c r="E31" s="175">
        <f>+'دراسات محافظة '!AE31</f>
        <v>4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55">
        <f t="shared" si="0"/>
        <v>15</v>
      </c>
      <c r="S31" s="55">
        <f t="shared" si="1"/>
        <v>4</v>
      </c>
      <c r="T31" s="55">
        <f t="shared" si="2"/>
        <v>19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7" customHeight="1">
      <c r="A32" s="173" t="s">
        <v>77</v>
      </c>
      <c r="B32" s="173"/>
      <c r="C32" s="174" t="s">
        <v>176</v>
      </c>
      <c r="D32" s="175">
        <f>+'دراسات محافظة '!AD32</f>
        <v>0</v>
      </c>
      <c r="E32" s="175">
        <f>+'دراسات محافظة '!AE32</f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55">
        <f t="shared" si="0"/>
        <v>0</v>
      </c>
      <c r="S32" s="55">
        <f t="shared" si="1"/>
        <v>0</v>
      </c>
      <c r="T32" s="55">
        <f t="shared" si="2"/>
        <v>0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7" customHeight="1">
      <c r="A33" s="173"/>
      <c r="B33" s="173"/>
      <c r="C33" s="174" t="s">
        <v>178</v>
      </c>
      <c r="D33" s="175">
        <f>+'دراسات محافظة '!AD33</f>
        <v>0</v>
      </c>
      <c r="E33" s="175">
        <f>+'دراسات محافظة '!AE33</f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55">
        <f t="shared" si="0"/>
        <v>0</v>
      </c>
      <c r="S33" s="55">
        <f t="shared" si="1"/>
        <v>0</v>
      </c>
      <c r="T33" s="55">
        <f t="shared" si="2"/>
        <v>0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7" customHeight="1">
      <c r="A34" s="193" t="s">
        <v>205</v>
      </c>
      <c r="B34" s="194"/>
      <c r="C34" s="174" t="s">
        <v>176</v>
      </c>
      <c r="D34" s="175">
        <f>+'دراسات محافظة '!AD34</f>
        <v>0</v>
      </c>
      <c r="E34" s="175">
        <f>+'دراسات محافظة '!AE34</f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55">
        <f t="shared" si="0"/>
        <v>0</v>
      </c>
      <c r="S34" s="55">
        <f t="shared" si="1"/>
        <v>0</v>
      </c>
      <c r="T34" s="55">
        <f t="shared" si="2"/>
        <v>0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7" customHeight="1">
      <c r="A35" s="195"/>
      <c r="B35" s="196"/>
      <c r="C35" s="174" t="s">
        <v>178</v>
      </c>
      <c r="D35" s="175">
        <f>+'دراسات محافظة '!AD35</f>
        <v>0</v>
      </c>
      <c r="E35" s="175">
        <f>+'دراسات محافظة '!AE35</f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55">
        <f t="shared" si="0"/>
        <v>0</v>
      </c>
      <c r="S35" s="55">
        <f t="shared" si="1"/>
        <v>0</v>
      </c>
      <c r="T35" s="55">
        <f t="shared" si="2"/>
        <v>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7" customHeight="1">
      <c r="A36" s="197" t="s">
        <v>204</v>
      </c>
      <c r="B36" s="178" t="s">
        <v>203</v>
      </c>
      <c r="C36" s="174" t="s">
        <v>176</v>
      </c>
      <c r="D36" s="175">
        <f>+'دراسات محافظة '!AD36</f>
        <v>4</v>
      </c>
      <c r="E36" s="175">
        <f>+'دراسات محافظة '!AE36</f>
        <v>3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55">
        <f t="shared" si="0"/>
        <v>4</v>
      </c>
      <c r="S36" s="55">
        <f t="shared" si="1"/>
        <v>3</v>
      </c>
      <c r="T36" s="55">
        <f t="shared" si="2"/>
        <v>7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7" customHeight="1">
      <c r="A37" s="197"/>
      <c r="B37" s="180" t="s">
        <v>203</v>
      </c>
      <c r="C37" s="174" t="s">
        <v>178</v>
      </c>
      <c r="D37" s="175">
        <f>+'دراسات محافظة '!AD37</f>
        <v>0</v>
      </c>
      <c r="E37" s="175">
        <f>+'دراسات محافظة '!AE37</f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55">
        <f t="shared" si="0"/>
        <v>0</v>
      </c>
      <c r="S37" s="55">
        <f t="shared" si="1"/>
        <v>0</v>
      </c>
      <c r="T37" s="55">
        <f t="shared" si="2"/>
        <v>0</v>
      </c>
      <c r="U37" s="6"/>
      <c r="V37" s="104"/>
      <c r="W37" s="104"/>
      <c r="X37" s="104"/>
      <c r="Y37" s="104"/>
      <c r="Z37" s="104"/>
      <c r="AA37" s="104"/>
      <c r="AB37" s="6"/>
      <c r="AC37" s="6"/>
      <c r="AD37" s="6"/>
      <c r="AE37" s="6"/>
    </row>
    <row r="38" spans="1:31" ht="27" customHeight="1">
      <c r="A38" s="197"/>
      <c r="B38" s="178" t="s">
        <v>202</v>
      </c>
      <c r="C38" s="174" t="s">
        <v>176</v>
      </c>
      <c r="D38" s="175">
        <f>+'دراسات محافظة '!AD38</f>
        <v>4</v>
      </c>
      <c r="E38" s="175">
        <f>+'دراسات محافظة '!AE38</f>
        <v>6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55">
        <f t="shared" si="0"/>
        <v>4</v>
      </c>
      <c r="S38" s="55">
        <f t="shared" si="1"/>
        <v>6</v>
      </c>
      <c r="T38" s="55">
        <f t="shared" si="2"/>
        <v>10</v>
      </c>
      <c r="U38" s="6"/>
      <c r="V38" s="104"/>
      <c r="W38" s="104"/>
      <c r="X38" s="104"/>
      <c r="Y38" s="104"/>
      <c r="Z38" s="104"/>
      <c r="AA38" s="104"/>
      <c r="AB38" s="6"/>
      <c r="AC38" s="6"/>
      <c r="AD38" s="6"/>
      <c r="AE38" s="6"/>
    </row>
    <row r="39" spans="1:31" ht="27" customHeight="1">
      <c r="A39" s="197"/>
      <c r="B39" s="180" t="s">
        <v>202</v>
      </c>
      <c r="C39" s="174" t="s">
        <v>178</v>
      </c>
      <c r="D39" s="175">
        <f>+'دراسات محافظة '!AD39</f>
        <v>1</v>
      </c>
      <c r="E39" s="175">
        <f>+'دراسات محافظة '!AE39</f>
        <v>1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55">
        <f t="shared" si="0"/>
        <v>1</v>
      </c>
      <c r="S39" s="55">
        <f t="shared" si="1"/>
        <v>1</v>
      </c>
      <c r="T39" s="55">
        <f t="shared" si="2"/>
        <v>2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7" customHeight="1">
      <c r="A40" s="197"/>
      <c r="B40" s="178" t="s">
        <v>201</v>
      </c>
      <c r="C40" s="174" t="s">
        <v>176</v>
      </c>
      <c r="D40" s="175">
        <f>+'دراسات محافظة '!AD40</f>
        <v>0</v>
      </c>
      <c r="E40" s="175">
        <f>+'دراسات محافظة '!AE40</f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55">
        <f t="shared" si="0"/>
        <v>0</v>
      </c>
      <c r="S40" s="55">
        <f t="shared" si="1"/>
        <v>0</v>
      </c>
      <c r="T40" s="55">
        <f t="shared" si="2"/>
        <v>0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7" customHeight="1">
      <c r="A41" s="197"/>
      <c r="B41" s="180" t="s">
        <v>201</v>
      </c>
      <c r="C41" s="174" t="s">
        <v>178</v>
      </c>
      <c r="D41" s="175">
        <f>+'دراسات محافظة '!AD41</f>
        <v>0</v>
      </c>
      <c r="E41" s="175">
        <f>+'دراسات محافظة '!AE41</f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55">
        <f t="shared" si="0"/>
        <v>0</v>
      </c>
      <c r="S41" s="55">
        <f t="shared" si="1"/>
        <v>0</v>
      </c>
      <c r="T41" s="55">
        <f t="shared" si="2"/>
        <v>0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27" customHeight="1">
      <c r="A42" s="197"/>
      <c r="B42" s="178" t="s">
        <v>200</v>
      </c>
      <c r="C42" s="174" t="s">
        <v>176</v>
      </c>
      <c r="D42" s="175">
        <f>+'دراسات محافظة '!AD42</f>
        <v>3</v>
      </c>
      <c r="E42" s="175">
        <f>+'دراسات محافظة '!AE42</f>
        <v>4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55">
        <f t="shared" si="0"/>
        <v>3</v>
      </c>
      <c r="S42" s="55">
        <f t="shared" si="1"/>
        <v>4</v>
      </c>
      <c r="T42" s="55">
        <f t="shared" si="2"/>
        <v>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7" customHeight="1">
      <c r="A43" s="197"/>
      <c r="B43" s="180" t="s">
        <v>200</v>
      </c>
      <c r="C43" s="174" t="s">
        <v>178</v>
      </c>
      <c r="D43" s="175">
        <f>+'دراسات محافظة '!AD43</f>
        <v>0</v>
      </c>
      <c r="E43" s="175">
        <f>+'دراسات محافظة '!AE43</f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1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55">
        <f t="shared" si="0"/>
        <v>1</v>
      </c>
      <c r="S43" s="55">
        <f t="shared" si="1"/>
        <v>0</v>
      </c>
      <c r="T43" s="55">
        <f t="shared" si="2"/>
        <v>1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27" customHeight="1">
      <c r="A44" s="197"/>
      <c r="B44" s="178" t="s">
        <v>199</v>
      </c>
      <c r="C44" s="174" t="s">
        <v>176</v>
      </c>
      <c r="D44" s="175">
        <f>+'دراسات محافظة '!AD44</f>
        <v>2</v>
      </c>
      <c r="E44" s="175">
        <f>+'دراسات محافظة '!AE44</f>
        <v>4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55">
        <f t="shared" si="0"/>
        <v>2</v>
      </c>
      <c r="S44" s="55">
        <f t="shared" si="1"/>
        <v>4</v>
      </c>
      <c r="T44" s="55">
        <f t="shared" si="2"/>
        <v>6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27" customHeight="1">
      <c r="A45" s="197"/>
      <c r="B45" s="180" t="s">
        <v>199</v>
      </c>
      <c r="C45" s="174" t="s">
        <v>178</v>
      </c>
      <c r="D45" s="175">
        <f>+'دراسات محافظة '!AD45</f>
        <v>2</v>
      </c>
      <c r="E45" s="175">
        <f>+'دراسات محافظة '!AE45</f>
        <v>0</v>
      </c>
      <c r="F45" s="189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55">
        <f t="shared" si="0"/>
        <v>2</v>
      </c>
      <c r="S45" s="55">
        <f t="shared" si="1"/>
        <v>0</v>
      </c>
      <c r="T45" s="55">
        <f t="shared" si="2"/>
        <v>2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27" customHeight="1">
      <c r="A46" s="197"/>
      <c r="B46" s="178" t="s">
        <v>198</v>
      </c>
      <c r="C46" s="174" t="s">
        <v>176</v>
      </c>
      <c r="D46" s="175">
        <f>+'دراسات محافظة '!AD46</f>
        <v>0</v>
      </c>
      <c r="E46" s="175">
        <f>+'دراسات محافظة '!AE46</f>
        <v>1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55">
        <f t="shared" si="0"/>
        <v>0</v>
      </c>
      <c r="S46" s="55">
        <f t="shared" si="1"/>
        <v>1</v>
      </c>
      <c r="T46" s="55">
        <f t="shared" si="2"/>
        <v>1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27" customHeight="1">
      <c r="A47" s="197"/>
      <c r="B47" s="180" t="s">
        <v>198</v>
      </c>
      <c r="C47" s="174" t="s">
        <v>178</v>
      </c>
      <c r="D47" s="175">
        <f>+'دراسات محافظة '!AD47</f>
        <v>0</v>
      </c>
      <c r="E47" s="175">
        <f>+'دراسات محافظة '!AE47</f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55">
        <f t="shared" si="0"/>
        <v>0</v>
      </c>
      <c r="S47" s="55">
        <f t="shared" si="1"/>
        <v>0</v>
      </c>
      <c r="T47" s="55">
        <f t="shared" si="2"/>
        <v>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27" customHeight="1">
      <c r="A48" s="197"/>
      <c r="B48" s="183" t="s">
        <v>180</v>
      </c>
      <c r="C48" s="56" t="s">
        <v>176</v>
      </c>
      <c r="D48" s="184">
        <f>+'دراسات محافظة '!AD48</f>
        <v>9</v>
      </c>
      <c r="E48" s="184">
        <f>+'دراسات محافظة '!AE48</f>
        <v>15</v>
      </c>
      <c r="F48" s="184">
        <f aca="true" t="shared" si="5" ref="F48:Q48">F46+F44+F42+F40+F38+F36</f>
        <v>0</v>
      </c>
      <c r="G48" s="184">
        <f t="shared" si="5"/>
        <v>0</v>
      </c>
      <c r="H48" s="184">
        <f t="shared" si="5"/>
        <v>0</v>
      </c>
      <c r="I48" s="184">
        <f t="shared" si="5"/>
        <v>0</v>
      </c>
      <c r="J48" s="184">
        <f t="shared" si="5"/>
        <v>0</v>
      </c>
      <c r="K48" s="184">
        <f t="shared" si="5"/>
        <v>0</v>
      </c>
      <c r="L48" s="184">
        <f t="shared" si="5"/>
        <v>0</v>
      </c>
      <c r="M48" s="184">
        <f t="shared" si="5"/>
        <v>0</v>
      </c>
      <c r="N48" s="184">
        <f t="shared" si="5"/>
        <v>0</v>
      </c>
      <c r="O48" s="184">
        <f t="shared" si="5"/>
        <v>0</v>
      </c>
      <c r="P48" s="184">
        <f t="shared" si="5"/>
        <v>0</v>
      </c>
      <c r="Q48" s="184">
        <f t="shared" si="5"/>
        <v>0</v>
      </c>
      <c r="R48" s="55">
        <f t="shared" si="0"/>
        <v>9</v>
      </c>
      <c r="S48" s="55">
        <f t="shared" si="1"/>
        <v>15</v>
      </c>
      <c r="T48" s="55">
        <f t="shared" si="2"/>
        <v>24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27" customHeight="1">
      <c r="A49" s="197"/>
      <c r="B49" s="186" t="s">
        <v>180</v>
      </c>
      <c r="C49" s="56" t="s">
        <v>178</v>
      </c>
      <c r="D49" s="184">
        <f>+'دراسات محافظة '!AD49</f>
        <v>3</v>
      </c>
      <c r="E49" s="184">
        <f>+'دراسات محافظة '!AE49</f>
        <v>1</v>
      </c>
      <c r="F49" s="184">
        <f aca="true" t="shared" si="6" ref="F49:Q49">F47+F45+F43+F41+F39+F37</f>
        <v>0</v>
      </c>
      <c r="G49" s="184">
        <f t="shared" si="6"/>
        <v>0</v>
      </c>
      <c r="H49" s="184">
        <f t="shared" si="6"/>
        <v>0</v>
      </c>
      <c r="I49" s="184">
        <f t="shared" si="6"/>
        <v>0</v>
      </c>
      <c r="J49" s="184">
        <f t="shared" si="6"/>
        <v>1</v>
      </c>
      <c r="K49" s="184">
        <f t="shared" si="6"/>
        <v>0</v>
      </c>
      <c r="L49" s="184">
        <f t="shared" si="6"/>
        <v>0</v>
      </c>
      <c r="M49" s="184">
        <f t="shared" si="6"/>
        <v>0</v>
      </c>
      <c r="N49" s="184">
        <f t="shared" si="6"/>
        <v>0</v>
      </c>
      <c r="O49" s="184">
        <f t="shared" si="6"/>
        <v>0</v>
      </c>
      <c r="P49" s="184">
        <f t="shared" si="6"/>
        <v>0</v>
      </c>
      <c r="Q49" s="184">
        <f t="shared" si="6"/>
        <v>0</v>
      </c>
      <c r="R49" s="55">
        <f t="shared" si="0"/>
        <v>4</v>
      </c>
      <c r="S49" s="55">
        <f t="shared" si="1"/>
        <v>1</v>
      </c>
      <c r="T49" s="55">
        <f t="shared" si="2"/>
        <v>5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27" customHeight="1">
      <c r="A50" s="193" t="s">
        <v>197</v>
      </c>
      <c r="B50" s="194"/>
      <c r="C50" s="1" t="s">
        <v>174</v>
      </c>
      <c r="D50" s="175">
        <f>+'دراسات محافظة '!AD50</f>
        <v>4</v>
      </c>
      <c r="E50" s="175">
        <f>+'دراسات محافظة '!AE50</f>
        <v>1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55">
        <f t="shared" si="0"/>
        <v>4</v>
      </c>
      <c r="S50" s="55">
        <f t="shared" si="1"/>
        <v>1</v>
      </c>
      <c r="T50" s="55">
        <f t="shared" si="2"/>
        <v>5</v>
      </c>
      <c r="U50" s="6"/>
      <c r="V50" s="104"/>
      <c r="W50" s="104"/>
      <c r="X50" s="104"/>
      <c r="Y50" s="104"/>
      <c r="Z50" s="104"/>
      <c r="AA50" s="104"/>
      <c r="AB50" s="104"/>
      <c r="AC50" s="6"/>
      <c r="AD50" s="6"/>
      <c r="AE50" s="6"/>
    </row>
    <row r="51" spans="1:31" ht="27" customHeight="1">
      <c r="A51" s="198"/>
      <c r="B51" s="199"/>
      <c r="C51" s="174" t="s">
        <v>176</v>
      </c>
      <c r="D51" s="175">
        <f>+'دراسات محافظة '!AD51</f>
        <v>21</v>
      </c>
      <c r="E51" s="175">
        <f>+'دراسات محافظة '!AE51</f>
        <v>5</v>
      </c>
      <c r="F51" s="192">
        <v>0</v>
      </c>
      <c r="G51" s="192">
        <v>1</v>
      </c>
      <c r="H51" s="192">
        <v>0</v>
      </c>
      <c r="I51" s="192">
        <v>0</v>
      </c>
      <c r="J51" s="192">
        <v>1</v>
      </c>
      <c r="K51" s="192">
        <v>0</v>
      </c>
      <c r="L51" s="192">
        <v>0</v>
      </c>
      <c r="M51" s="192">
        <v>0</v>
      </c>
      <c r="N51" s="192">
        <v>0</v>
      </c>
      <c r="O51" s="192">
        <v>1</v>
      </c>
      <c r="P51" s="192">
        <v>0</v>
      </c>
      <c r="Q51" s="192">
        <v>0</v>
      </c>
      <c r="R51" s="55">
        <f t="shared" si="0"/>
        <v>22</v>
      </c>
      <c r="S51" s="55">
        <f t="shared" si="1"/>
        <v>7</v>
      </c>
      <c r="T51" s="55">
        <f t="shared" si="2"/>
        <v>29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27" customHeight="1">
      <c r="A52" s="195"/>
      <c r="B52" s="196"/>
      <c r="C52" s="174" t="s">
        <v>178</v>
      </c>
      <c r="D52" s="175">
        <f>+'دراسات محافظة '!AD52</f>
        <v>15</v>
      </c>
      <c r="E52" s="175">
        <f>+'دراسات محافظة '!AE52</f>
        <v>4</v>
      </c>
      <c r="F52" s="192">
        <v>0</v>
      </c>
      <c r="G52" s="192">
        <v>0</v>
      </c>
      <c r="H52" s="192">
        <v>0</v>
      </c>
      <c r="I52" s="192">
        <v>0</v>
      </c>
      <c r="J52" s="192">
        <v>1</v>
      </c>
      <c r="K52" s="192">
        <v>0</v>
      </c>
      <c r="L52" s="192">
        <v>0</v>
      </c>
      <c r="M52" s="192">
        <v>0</v>
      </c>
      <c r="N52" s="192">
        <v>1</v>
      </c>
      <c r="O52" s="192">
        <v>0</v>
      </c>
      <c r="P52" s="192">
        <v>0</v>
      </c>
      <c r="Q52" s="192">
        <v>0</v>
      </c>
      <c r="R52" s="55">
        <f t="shared" si="0"/>
        <v>17</v>
      </c>
      <c r="S52" s="55">
        <f t="shared" si="1"/>
        <v>4</v>
      </c>
      <c r="T52" s="55">
        <f t="shared" si="2"/>
        <v>21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27" customHeight="1">
      <c r="A53" s="197" t="s">
        <v>196</v>
      </c>
      <c r="B53" s="200" t="s">
        <v>195</v>
      </c>
      <c r="C53" s="1" t="s">
        <v>174</v>
      </c>
      <c r="D53" s="175">
        <f>+'دراسات محافظة '!AD53</f>
        <v>0</v>
      </c>
      <c r="E53" s="175">
        <f>+'دراسات محافظة '!AE53</f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55">
        <f t="shared" si="0"/>
        <v>0</v>
      </c>
      <c r="S53" s="55">
        <f t="shared" si="1"/>
        <v>0</v>
      </c>
      <c r="T53" s="55">
        <f t="shared" si="2"/>
        <v>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27" customHeight="1">
      <c r="A54" s="197"/>
      <c r="B54" s="200"/>
      <c r="C54" s="174" t="s">
        <v>176</v>
      </c>
      <c r="D54" s="175">
        <f>+'دراسات محافظة '!AD54</f>
        <v>0</v>
      </c>
      <c r="E54" s="175">
        <f>+'دراسات محافظة '!AE54</f>
        <v>1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1</v>
      </c>
      <c r="P54" s="189">
        <v>0</v>
      </c>
      <c r="Q54" s="189">
        <v>0</v>
      </c>
      <c r="R54" s="55">
        <f t="shared" si="0"/>
        <v>0</v>
      </c>
      <c r="S54" s="55">
        <f t="shared" si="1"/>
        <v>2</v>
      </c>
      <c r="T54" s="55">
        <f t="shared" si="2"/>
        <v>2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27" customHeight="1">
      <c r="A55" s="197"/>
      <c r="B55" s="200"/>
      <c r="C55" s="174" t="s">
        <v>178</v>
      </c>
      <c r="D55" s="175">
        <f>+'دراسات محافظة '!AD55</f>
        <v>2</v>
      </c>
      <c r="E55" s="175">
        <f>+'دراسات محافظة '!AE55</f>
        <v>5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55">
        <f t="shared" si="0"/>
        <v>2</v>
      </c>
      <c r="S55" s="55">
        <f t="shared" si="1"/>
        <v>5</v>
      </c>
      <c r="T55" s="55">
        <f t="shared" si="2"/>
        <v>7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27" customHeight="1">
      <c r="A56" s="197"/>
      <c r="B56" s="178" t="s">
        <v>194</v>
      </c>
      <c r="C56" s="1" t="s">
        <v>174</v>
      </c>
      <c r="D56" s="175">
        <f>+'دراسات محافظة '!AD56</f>
        <v>0</v>
      </c>
      <c r="E56" s="175">
        <f>+'دراسات محافظة '!AE56</f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55">
        <f t="shared" si="0"/>
        <v>0</v>
      </c>
      <c r="S56" s="55">
        <f t="shared" si="1"/>
        <v>0</v>
      </c>
      <c r="T56" s="55">
        <f t="shared" si="2"/>
        <v>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27" customHeight="1">
      <c r="A57" s="197"/>
      <c r="B57" s="201"/>
      <c r="C57" s="174" t="s">
        <v>176</v>
      </c>
      <c r="D57" s="175">
        <f>+'دراسات محافظة '!AD57</f>
        <v>13</v>
      </c>
      <c r="E57" s="175">
        <f>+'دراسات محافظة '!AE57</f>
        <v>17</v>
      </c>
      <c r="F57" s="189">
        <v>0</v>
      </c>
      <c r="G57" s="189">
        <v>1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1</v>
      </c>
      <c r="P57" s="189">
        <v>0</v>
      </c>
      <c r="Q57" s="189">
        <v>0</v>
      </c>
      <c r="R57" s="55">
        <f t="shared" si="0"/>
        <v>13</v>
      </c>
      <c r="S57" s="55">
        <f t="shared" si="1"/>
        <v>19</v>
      </c>
      <c r="T57" s="55">
        <f t="shared" si="2"/>
        <v>32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27" customHeight="1">
      <c r="A58" s="197"/>
      <c r="B58" s="180"/>
      <c r="C58" s="174" t="s">
        <v>178</v>
      </c>
      <c r="D58" s="175">
        <f>+'دراسات محافظة '!AD58</f>
        <v>0</v>
      </c>
      <c r="E58" s="175">
        <f>+'دراسات محافظة '!AE58</f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55">
        <f t="shared" si="0"/>
        <v>0</v>
      </c>
      <c r="S58" s="55">
        <f t="shared" si="1"/>
        <v>0</v>
      </c>
      <c r="T58" s="55">
        <f t="shared" si="2"/>
        <v>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27" customHeight="1">
      <c r="A59" s="197"/>
      <c r="B59" s="178" t="s">
        <v>193</v>
      </c>
      <c r="C59" s="1" t="s">
        <v>174</v>
      </c>
      <c r="D59" s="175">
        <f>+'دراسات محافظة '!AD59</f>
        <v>0</v>
      </c>
      <c r="E59" s="175">
        <f>+'دراسات محافظة '!AE59</f>
        <v>0</v>
      </c>
      <c r="F59" s="189">
        <v>0</v>
      </c>
      <c r="G59" s="189">
        <v>0</v>
      </c>
      <c r="H59" s="189">
        <v>0</v>
      </c>
      <c r="I59" s="189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89">
        <v>0</v>
      </c>
      <c r="Q59" s="189">
        <v>0</v>
      </c>
      <c r="R59" s="55">
        <f t="shared" si="0"/>
        <v>0</v>
      </c>
      <c r="S59" s="55">
        <f t="shared" si="1"/>
        <v>0</v>
      </c>
      <c r="T59" s="55">
        <f t="shared" si="2"/>
        <v>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27" customHeight="1">
      <c r="A60" s="197"/>
      <c r="B60" s="201"/>
      <c r="C60" s="174" t="s">
        <v>176</v>
      </c>
      <c r="D60" s="175">
        <f>+'دراسات محافظة '!AD60</f>
        <v>3</v>
      </c>
      <c r="E60" s="175">
        <f>+'دراسات محافظة '!AE60</f>
        <v>6</v>
      </c>
      <c r="F60" s="189">
        <v>0</v>
      </c>
      <c r="G60" s="189">
        <v>0</v>
      </c>
      <c r="H60" s="189">
        <v>0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55">
        <f t="shared" si="0"/>
        <v>3</v>
      </c>
      <c r="S60" s="55">
        <f t="shared" si="1"/>
        <v>6</v>
      </c>
      <c r="T60" s="55">
        <f t="shared" si="2"/>
        <v>9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27" customHeight="1">
      <c r="A61" s="197"/>
      <c r="B61" s="180"/>
      <c r="C61" s="174" t="s">
        <v>178</v>
      </c>
      <c r="D61" s="175">
        <f>+'دراسات محافظة '!AD61</f>
        <v>0</v>
      </c>
      <c r="E61" s="175">
        <f>+'دراسات محافظة '!AE61</f>
        <v>0</v>
      </c>
      <c r="F61" s="189">
        <v>0</v>
      </c>
      <c r="G61" s="189">
        <v>0</v>
      </c>
      <c r="H61" s="189">
        <v>0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9">
        <v>0</v>
      </c>
      <c r="Q61" s="189">
        <v>0</v>
      </c>
      <c r="R61" s="55">
        <f t="shared" si="0"/>
        <v>0</v>
      </c>
      <c r="S61" s="55">
        <f t="shared" si="1"/>
        <v>0</v>
      </c>
      <c r="T61" s="55">
        <f t="shared" si="2"/>
        <v>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27" customHeight="1">
      <c r="A62" s="197"/>
      <c r="B62" s="178" t="s">
        <v>36</v>
      </c>
      <c r="C62" s="1" t="s">
        <v>174</v>
      </c>
      <c r="D62" s="175">
        <f>+'دراسات محافظة '!AD62</f>
        <v>0</v>
      </c>
      <c r="E62" s="175">
        <f>+'دراسات محافظة '!AE62</f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55">
        <f t="shared" si="0"/>
        <v>0</v>
      </c>
      <c r="S62" s="55">
        <f t="shared" si="1"/>
        <v>0</v>
      </c>
      <c r="T62" s="55">
        <f t="shared" si="2"/>
        <v>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27" customHeight="1">
      <c r="A63" s="197"/>
      <c r="B63" s="201"/>
      <c r="C63" s="174" t="s">
        <v>176</v>
      </c>
      <c r="D63" s="175">
        <f>+'دراسات محافظة '!AD63</f>
        <v>0</v>
      </c>
      <c r="E63" s="175">
        <f>+'دراسات محافظة '!AE63</f>
        <v>0</v>
      </c>
      <c r="F63" s="189">
        <v>0</v>
      </c>
      <c r="G63" s="189">
        <v>0</v>
      </c>
      <c r="H63" s="189">
        <v>0</v>
      </c>
      <c r="I63" s="189">
        <v>0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189">
        <v>0</v>
      </c>
      <c r="R63" s="55">
        <f t="shared" si="0"/>
        <v>0</v>
      </c>
      <c r="S63" s="55">
        <f t="shared" si="1"/>
        <v>0</v>
      </c>
      <c r="T63" s="55">
        <f t="shared" si="2"/>
        <v>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27" customHeight="1">
      <c r="A64" s="197"/>
      <c r="B64" s="180"/>
      <c r="C64" s="174" t="s">
        <v>178</v>
      </c>
      <c r="D64" s="175">
        <f>+'دراسات محافظة '!AD64</f>
        <v>0</v>
      </c>
      <c r="E64" s="175">
        <f>+'دراسات محافظة '!AE64</f>
        <v>0</v>
      </c>
      <c r="F64" s="189">
        <v>0</v>
      </c>
      <c r="G64" s="189">
        <v>0</v>
      </c>
      <c r="H64" s="189">
        <v>0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55">
        <f t="shared" si="0"/>
        <v>0</v>
      </c>
      <c r="S64" s="55">
        <f t="shared" si="1"/>
        <v>0</v>
      </c>
      <c r="T64" s="55">
        <f t="shared" si="2"/>
        <v>0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27" customHeight="1">
      <c r="A65" s="197"/>
      <c r="B65" s="178" t="s">
        <v>192</v>
      </c>
      <c r="C65" s="1" t="s">
        <v>174</v>
      </c>
      <c r="D65" s="175">
        <f>+'دراسات محافظة '!AD65</f>
        <v>0</v>
      </c>
      <c r="E65" s="175">
        <f>+'دراسات محافظة '!AE65</f>
        <v>0</v>
      </c>
      <c r="F65" s="189">
        <v>0</v>
      </c>
      <c r="G65" s="189">
        <v>0</v>
      </c>
      <c r="H65" s="189">
        <v>0</v>
      </c>
      <c r="I65" s="189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55">
        <f t="shared" si="0"/>
        <v>0</v>
      </c>
      <c r="S65" s="55">
        <f t="shared" si="1"/>
        <v>0</v>
      </c>
      <c r="T65" s="55">
        <f t="shared" si="2"/>
        <v>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27" customHeight="1">
      <c r="A66" s="197"/>
      <c r="B66" s="201"/>
      <c r="C66" s="174" t="s">
        <v>176</v>
      </c>
      <c r="D66" s="175">
        <f>+'دراسات محافظة '!AD66</f>
        <v>0</v>
      </c>
      <c r="E66" s="175">
        <f>+'دراسات محافظة '!AE66</f>
        <v>0</v>
      </c>
      <c r="F66" s="189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55">
        <f t="shared" si="0"/>
        <v>0</v>
      </c>
      <c r="S66" s="55">
        <f t="shared" si="1"/>
        <v>0</v>
      </c>
      <c r="T66" s="55">
        <f t="shared" si="2"/>
        <v>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27" customHeight="1">
      <c r="A67" s="197"/>
      <c r="B67" s="201"/>
      <c r="C67" s="174" t="s">
        <v>233</v>
      </c>
      <c r="D67" s="175">
        <f>+'دراسات محافظة '!AD67</f>
        <v>0</v>
      </c>
      <c r="E67" s="175">
        <f>+'دراسات محافظة '!AE67</f>
        <v>0</v>
      </c>
      <c r="F67" s="189">
        <v>0</v>
      </c>
      <c r="G67" s="189">
        <v>0</v>
      </c>
      <c r="H67" s="189">
        <v>0</v>
      </c>
      <c r="I67" s="189">
        <v>0</v>
      </c>
      <c r="J67" s="189">
        <v>0</v>
      </c>
      <c r="K67" s="189">
        <v>0</v>
      </c>
      <c r="L67" s="189">
        <v>0</v>
      </c>
      <c r="M67" s="189">
        <v>0</v>
      </c>
      <c r="N67" s="189">
        <v>0</v>
      </c>
      <c r="O67" s="189">
        <v>0</v>
      </c>
      <c r="P67" s="189">
        <v>0</v>
      </c>
      <c r="Q67" s="189">
        <v>0</v>
      </c>
      <c r="R67" s="55">
        <f t="shared" si="0"/>
        <v>0</v>
      </c>
      <c r="S67" s="55">
        <f t="shared" si="1"/>
        <v>0</v>
      </c>
      <c r="T67" s="55">
        <f t="shared" si="2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27" customHeight="1">
      <c r="A68" s="197"/>
      <c r="B68" s="181" t="s">
        <v>232</v>
      </c>
      <c r="C68" s="175" t="s">
        <v>174</v>
      </c>
      <c r="D68" s="175">
        <f>+'دراسات محافظة '!AD68</f>
        <v>0</v>
      </c>
      <c r="E68" s="175">
        <f>+'دراسات محافظة '!AE68</f>
        <v>0</v>
      </c>
      <c r="F68" s="175">
        <v>0</v>
      </c>
      <c r="G68" s="175">
        <v>0</v>
      </c>
      <c r="H68" s="175">
        <v>0</v>
      </c>
      <c r="I68" s="175">
        <v>0</v>
      </c>
      <c r="J68" s="175">
        <v>0</v>
      </c>
      <c r="K68" s="175">
        <v>0</v>
      </c>
      <c r="L68" s="175">
        <v>0</v>
      </c>
      <c r="M68" s="175">
        <v>0</v>
      </c>
      <c r="N68" s="175">
        <v>0</v>
      </c>
      <c r="O68" s="175">
        <v>0</v>
      </c>
      <c r="P68" s="175">
        <v>0</v>
      </c>
      <c r="Q68" s="175">
        <v>0</v>
      </c>
      <c r="R68" s="55">
        <f>+D68+F68+H68+J68+L68+N68+P68</f>
        <v>0</v>
      </c>
      <c r="S68" s="55">
        <f>+E68+G68+I68+K68+M68+O68+Q68</f>
        <v>0</v>
      </c>
      <c r="T68" s="55">
        <f>+R68+S68</f>
        <v>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27" customHeight="1">
      <c r="A69" s="197"/>
      <c r="B69" s="202"/>
      <c r="C69" s="175" t="s">
        <v>176</v>
      </c>
      <c r="D69" s="175">
        <f>+'دراسات محافظة '!AD69</f>
        <v>2</v>
      </c>
      <c r="E69" s="175">
        <f>+'دراسات محافظة '!AE69</f>
        <v>3</v>
      </c>
      <c r="F69" s="189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55">
        <f>+D69+F69+H69+J69+L69+N69+P69</f>
        <v>2</v>
      </c>
      <c r="S69" s="55">
        <f>+E69+G69+I69+K69+M69+O69+Q69</f>
        <v>3</v>
      </c>
      <c r="T69" s="55">
        <f>+R69+S69</f>
        <v>5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27" customHeight="1">
      <c r="A70" s="197"/>
      <c r="B70" s="182"/>
      <c r="C70" s="175" t="s">
        <v>233</v>
      </c>
      <c r="D70" s="175">
        <f>+'دراسات محافظة '!AD70</f>
        <v>0</v>
      </c>
      <c r="E70" s="175">
        <f>+'دراسات محافظة '!AE70</f>
        <v>0</v>
      </c>
      <c r="F70" s="189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55">
        <f aca="true" t="shared" si="7" ref="R70:R116">+D70+F70+H70+J70+L70+N70+P70</f>
        <v>0</v>
      </c>
      <c r="S70" s="55">
        <f aca="true" t="shared" si="8" ref="S70:S116">+E70+G70+I70+K70+M70+O70+Q70</f>
        <v>0</v>
      </c>
      <c r="T70" s="55">
        <f aca="true" t="shared" si="9" ref="T70:T116">+R70+S70</f>
        <v>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27" customHeight="1">
      <c r="A71" s="197"/>
      <c r="B71" s="178" t="s">
        <v>38</v>
      </c>
      <c r="C71" s="175" t="s">
        <v>174</v>
      </c>
      <c r="D71" s="175">
        <f>+'دراسات محافظة '!AD71</f>
        <v>0</v>
      </c>
      <c r="E71" s="175">
        <f>+'دراسات محافظة '!AE71</f>
        <v>0</v>
      </c>
      <c r="F71" s="175">
        <f aca="true" t="shared" si="10" ref="F71:Q71">+F53+F56+F59+F62+F65+F68</f>
        <v>0</v>
      </c>
      <c r="G71" s="175">
        <f t="shared" si="10"/>
        <v>0</v>
      </c>
      <c r="H71" s="175">
        <f t="shared" si="10"/>
        <v>0</v>
      </c>
      <c r="I71" s="175">
        <f t="shared" si="10"/>
        <v>0</v>
      </c>
      <c r="J71" s="175">
        <f t="shared" si="10"/>
        <v>0</v>
      </c>
      <c r="K71" s="175">
        <f t="shared" si="10"/>
        <v>0</v>
      </c>
      <c r="L71" s="175">
        <f t="shared" si="10"/>
        <v>0</v>
      </c>
      <c r="M71" s="175">
        <f t="shared" si="10"/>
        <v>0</v>
      </c>
      <c r="N71" s="175">
        <f t="shared" si="10"/>
        <v>0</v>
      </c>
      <c r="O71" s="175">
        <f t="shared" si="10"/>
        <v>0</v>
      </c>
      <c r="P71" s="175">
        <f t="shared" si="10"/>
        <v>0</v>
      </c>
      <c r="Q71" s="175">
        <f t="shared" si="10"/>
        <v>0</v>
      </c>
      <c r="R71" s="55">
        <f t="shared" si="7"/>
        <v>0</v>
      </c>
      <c r="S71" s="55">
        <f t="shared" si="8"/>
        <v>0</v>
      </c>
      <c r="T71" s="55">
        <f t="shared" si="9"/>
        <v>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27" customHeight="1">
      <c r="A72" s="197"/>
      <c r="B72" s="201"/>
      <c r="C72" s="175" t="s">
        <v>176</v>
      </c>
      <c r="D72" s="175">
        <f>+'دراسات محافظة '!AD72</f>
        <v>22</v>
      </c>
      <c r="E72" s="175">
        <f>+'دراسات محافظة '!AE72</f>
        <v>14</v>
      </c>
      <c r="F72" s="175">
        <v>1</v>
      </c>
      <c r="G72" s="175">
        <v>0</v>
      </c>
      <c r="H72" s="175">
        <f aca="true" t="shared" si="11" ref="F72:Q73">+H54+H57+H60+H63+H66+H69</f>
        <v>0</v>
      </c>
      <c r="I72" s="175">
        <f t="shared" si="11"/>
        <v>0</v>
      </c>
      <c r="J72" s="175">
        <f t="shared" si="11"/>
        <v>0</v>
      </c>
      <c r="K72" s="175">
        <f t="shared" si="11"/>
        <v>0</v>
      </c>
      <c r="L72" s="175">
        <f t="shared" si="11"/>
        <v>0</v>
      </c>
      <c r="M72" s="175">
        <f t="shared" si="11"/>
        <v>0</v>
      </c>
      <c r="N72" s="175">
        <f t="shared" si="11"/>
        <v>0</v>
      </c>
      <c r="O72" s="175">
        <f t="shared" si="11"/>
        <v>2</v>
      </c>
      <c r="P72" s="175">
        <f t="shared" si="11"/>
        <v>0</v>
      </c>
      <c r="Q72" s="175">
        <f t="shared" si="11"/>
        <v>0</v>
      </c>
      <c r="R72" s="55">
        <f t="shared" si="7"/>
        <v>23</v>
      </c>
      <c r="S72" s="55">
        <f t="shared" si="8"/>
        <v>16</v>
      </c>
      <c r="T72" s="55">
        <f t="shared" si="9"/>
        <v>39</v>
      </c>
      <c r="U72" s="6"/>
      <c r="V72" s="104"/>
      <c r="W72" s="104"/>
      <c r="X72" s="104"/>
      <c r="Y72" s="6"/>
      <c r="Z72" s="6"/>
      <c r="AA72" s="6"/>
      <c r="AB72" s="6"/>
      <c r="AC72" s="6"/>
      <c r="AD72" s="6"/>
      <c r="AE72" s="6"/>
    </row>
    <row r="73" spans="1:31" ht="27" customHeight="1">
      <c r="A73" s="197"/>
      <c r="B73" s="201"/>
      <c r="C73" s="175" t="s">
        <v>178</v>
      </c>
      <c r="D73" s="175">
        <f>+'دراسات محافظة '!AD73</f>
        <v>0</v>
      </c>
      <c r="E73" s="175">
        <f>+'دراسات محافظة '!AE73</f>
        <v>0</v>
      </c>
      <c r="F73" s="175">
        <f t="shared" si="11"/>
        <v>0</v>
      </c>
      <c r="G73" s="175">
        <f t="shared" si="11"/>
        <v>0</v>
      </c>
      <c r="H73" s="175">
        <f t="shared" si="11"/>
        <v>0</v>
      </c>
      <c r="I73" s="175">
        <f t="shared" si="11"/>
        <v>0</v>
      </c>
      <c r="J73" s="175">
        <f t="shared" si="11"/>
        <v>0</v>
      </c>
      <c r="K73" s="175">
        <f t="shared" si="11"/>
        <v>0</v>
      </c>
      <c r="L73" s="175">
        <f t="shared" si="11"/>
        <v>0</v>
      </c>
      <c r="M73" s="175">
        <f t="shared" si="11"/>
        <v>0</v>
      </c>
      <c r="N73" s="175">
        <f t="shared" si="11"/>
        <v>0</v>
      </c>
      <c r="O73" s="175">
        <f t="shared" si="11"/>
        <v>0</v>
      </c>
      <c r="P73" s="175">
        <f t="shared" si="11"/>
        <v>0</v>
      </c>
      <c r="Q73" s="175">
        <f t="shared" si="11"/>
        <v>0</v>
      </c>
      <c r="R73" s="55">
        <f t="shared" si="7"/>
        <v>0</v>
      </c>
      <c r="S73" s="55">
        <f t="shared" si="8"/>
        <v>0</v>
      </c>
      <c r="T73" s="55">
        <f t="shared" si="9"/>
        <v>0</v>
      </c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27" customHeight="1">
      <c r="A74" s="197"/>
      <c r="B74" s="203" t="s">
        <v>180</v>
      </c>
      <c r="C74" s="174" t="s">
        <v>174</v>
      </c>
      <c r="D74" s="175">
        <f>+'دراسات محافظة '!AD74</f>
        <v>0</v>
      </c>
      <c r="E74" s="175">
        <f>+'دراسات محافظة '!AE74</f>
        <v>0</v>
      </c>
      <c r="F74" s="174">
        <f aca="true" t="shared" si="12" ref="F74:Q74">F71+F68+F65+F62+F59+F56+F53</f>
        <v>0</v>
      </c>
      <c r="G74" s="174">
        <f t="shared" si="12"/>
        <v>0</v>
      </c>
      <c r="H74" s="174">
        <f t="shared" si="12"/>
        <v>0</v>
      </c>
      <c r="I74" s="174">
        <f t="shared" si="12"/>
        <v>0</v>
      </c>
      <c r="J74" s="174">
        <f t="shared" si="12"/>
        <v>0</v>
      </c>
      <c r="K74" s="174">
        <f t="shared" si="12"/>
        <v>0</v>
      </c>
      <c r="L74" s="174">
        <f t="shared" si="12"/>
        <v>0</v>
      </c>
      <c r="M74" s="174">
        <f t="shared" si="12"/>
        <v>0</v>
      </c>
      <c r="N74" s="174">
        <f t="shared" si="12"/>
        <v>0</v>
      </c>
      <c r="O74" s="174">
        <f t="shared" si="12"/>
        <v>0</v>
      </c>
      <c r="P74" s="174">
        <f t="shared" si="12"/>
        <v>0</v>
      </c>
      <c r="Q74" s="174">
        <f t="shared" si="12"/>
        <v>0</v>
      </c>
      <c r="R74" s="55">
        <f t="shared" si="7"/>
        <v>0</v>
      </c>
      <c r="S74" s="55">
        <f t="shared" si="8"/>
        <v>0</v>
      </c>
      <c r="T74" s="55">
        <f t="shared" si="9"/>
        <v>0</v>
      </c>
      <c r="U74" s="6"/>
      <c r="V74" s="104"/>
      <c r="W74" s="104"/>
      <c r="X74" s="104"/>
      <c r="Y74" s="104"/>
      <c r="Z74" s="104"/>
      <c r="AA74" s="104"/>
      <c r="AB74" s="104"/>
      <c r="AC74" s="6"/>
      <c r="AD74" s="6"/>
      <c r="AE74" s="6"/>
    </row>
    <row r="75" spans="1:31" ht="27" customHeight="1">
      <c r="A75" s="197"/>
      <c r="B75" s="204"/>
      <c r="C75" s="174" t="s">
        <v>176</v>
      </c>
      <c r="D75" s="175">
        <f>+'دراسات محافظة '!AD75</f>
        <v>40</v>
      </c>
      <c r="E75" s="175">
        <f>+'دراسات محافظة '!AE75</f>
        <v>41</v>
      </c>
      <c r="F75" s="174">
        <f aca="true" t="shared" si="13" ref="F75:Q76">F72+F69+F66+F63+F60+F57+F54</f>
        <v>1</v>
      </c>
      <c r="G75" s="174">
        <f t="shared" si="13"/>
        <v>1</v>
      </c>
      <c r="H75" s="174">
        <f t="shared" si="13"/>
        <v>0</v>
      </c>
      <c r="I75" s="174">
        <f t="shared" si="13"/>
        <v>0</v>
      </c>
      <c r="J75" s="174">
        <f t="shared" si="13"/>
        <v>0</v>
      </c>
      <c r="K75" s="174">
        <f t="shared" si="13"/>
        <v>0</v>
      </c>
      <c r="L75" s="174">
        <f t="shared" si="13"/>
        <v>0</v>
      </c>
      <c r="M75" s="174">
        <f t="shared" si="13"/>
        <v>0</v>
      </c>
      <c r="N75" s="174">
        <f t="shared" si="13"/>
        <v>0</v>
      </c>
      <c r="O75" s="174">
        <f t="shared" si="13"/>
        <v>4</v>
      </c>
      <c r="P75" s="174">
        <f t="shared" si="13"/>
        <v>0</v>
      </c>
      <c r="Q75" s="174">
        <f t="shared" si="13"/>
        <v>0</v>
      </c>
      <c r="R75" s="55">
        <f t="shared" si="7"/>
        <v>41</v>
      </c>
      <c r="S75" s="55">
        <f t="shared" si="8"/>
        <v>46</v>
      </c>
      <c r="T75" s="55">
        <f t="shared" si="9"/>
        <v>87</v>
      </c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27" customHeight="1">
      <c r="A76" s="197"/>
      <c r="B76" s="205"/>
      <c r="C76" s="174" t="s">
        <v>178</v>
      </c>
      <c r="D76" s="175">
        <f>+'دراسات محافظة '!AD76</f>
        <v>2</v>
      </c>
      <c r="E76" s="175">
        <f>+'دراسات محافظة '!AE76</f>
        <v>5</v>
      </c>
      <c r="F76" s="174">
        <f t="shared" si="13"/>
        <v>0</v>
      </c>
      <c r="G76" s="174">
        <f t="shared" si="13"/>
        <v>0</v>
      </c>
      <c r="H76" s="174">
        <f t="shared" si="13"/>
        <v>0</v>
      </c>
      <c r="I76" s="174">
        <f t="shared" si="13"/>
        <v>0</v>
      </c>
      <c r="J76" s="174">
        <f t="shared" si="13"/>
        <v>0</v>
      </c>
      <c r="K76" s="174">
        <f t="shared" si="13"/>
        <v>0</v>
      </c>
      <c r="L76" s="174">
        <f t="shared" si="13"/>
        <v>0</v>
      </c>
      <c r="M76" s="174">
        <f t="shared" si="13"/>
        <v>0</v>
      </c>
      <c r="N76" s="174">
        <f t="shared" si="13"/>
        <v>0</v>
      </c>
      <c r="O76" s="174">
        <f t="shared" si="13"/>
        <v>0</v>
      </c>
      <c r="P76" s="174">
        <f t="shared" si="13"/>
        <v>0</v>
      </c>
      <c r="Q76" s="174">
        <f t="shared" si="13"/>
        <v>0</v>
      </c>
      <c r="R76" s="55">
        <f t="shared" si="7"/>
        <v>2</v>
      </c>
      <c r="S76" s="55">
        <f t="shared" si="8"/>
        <v>5</v>
      </c>
      <c r="T76" s="55">
        <f t="shared" si="9"/>
        <v>7</v>
      </c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27" customHeight="1">
      <c r="A77" s="197" t="s">
        <v>191</v>
      </c>
      <c r="B77" s="178" t="s">
        <v>190</v>
      </c>
      <c r="C77" s="174" t="s">
        <v>176</v>
      </c>
      <c r="D77" s="175">
        <f>+'دراسات محافظة '!AD77</f>
        <v>4</v>
      </c>
      <c r="E77" s="175">
        <f>+'دراسات محافظة '!AE77</f>
        <v>6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74">
        <v>0</v>
      </c>
      <c r="L77" s="174">
        <v>0</v>
      </c>
      <c r="M77" s="174">
        <v>0</v>
      </c>
      <c r="N77" s="174">
        <v>0</v>
      </c>
      <c r="O77" s="174">
        <v>0</v>
      </c>
      <c r="P77" s="174">
        <v>0</v>
      </c>
      <c r="Q77" s="174">
        <v>0</v>
      </c>
      <c r="R77" s="55">
        <f t="shared" si="7"/>
        <v>4</v>
      </c>
      <c r="S77" s="55">
        <f t="shared" si="8"/>
        <v>6</v>
      </c>
      <c r="T77" s="55">
        <f t="shared" si="9"/>
        <v>10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27" customHeight="1">
      <c r="A78" s="197"/>
      <c r="B78" s="180" t="s">
        <v>190</v>
      </c>
      <c r="C78" s="174" t="s">
        <v>178</v>
      </c>
      <c r="D78" s="175">
        <f>+'دراسات محافظة '!AD78</f>
        <v>0</v>
      </c>
      <c r="E78" s="175">
        <f>+'دراسات محافظة '!AE78</f>
        <v>5</v>
      </c>
      <c r="F78" s="174">
        <v>0</v>
      </c>
      <c r="G78" s="174">
        <v>0</v>
      </c>
      <c r="H78" s="174">
        <v>0</v>
      </c>
      <c r="I78" s="174">
        <v>0</v>
      </c>
      <c r="J78" s="174">
        <v>0</v>
      </c>
      <c r="K78" s="174">
        <v>0</v>
      </c>
      <c r="L78" s="174">
        <v>0</v>
      </c>
      <c r="M78" s="174">
        <v>0</v>
      </c>
      <c r="N78" s="174">
        <v>0</v>
      </c>
      <c r="O78" s="174">
        <v>0</v>
      </c>
      <c r="P78" s="174">
        <v>0</v>
      </c>
      <c r="Q78" s="174">
        <v>0</v>
      </c>
      <c r="R78" s="55">
        <f t="shared" si="7"/>
        <v>0</v>
      </c>
      <c r="S78" s="55">
        <f t="shared" si="8"/>
        <v>5</v>
      </c>
      <c r="T78" s="55">
        <f t="shared" si="9"/>
        <v>5</v>
      </c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27" customHeight="1">
      <c r="A79" s="197"/>
      <c r="B79" s="178" t="s">
        <v>189</v>
      </c>
      <c r="C79" s="174" t="s">
        <v>176</v>
      </c>
      <c r="D79" s="175">
        <f>+'دراسات محافظة '!AD79</f>
        <v>8</v>
      </c>
      <c r="E79" s="175">
        <f>+'دراسات محافظة '!AE79</f>
        <v>10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4">
        <v>0</v>
      </c>
      <c r="O79" s="174">
        <v>0</v>
      </c>
      <c r="P79" s="174">
        <v>0</v>
      </c>
      <c r="Q79" s="174">
        <v>0</v>
      </c>
      <c r="R79" s="55">
        <f t="shared" si="7"/>
        <v>8</v>
      </c>
      <c r="S79" s="55">
        <f t="shared" si="8"/>
        <v>10</v>
      </c>
      <c r="T79" s="55">
        <f t="shared" si="9"/>
        <v>18</v>
      </c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27" customHeight="1">
      <c r="A80" s="197"/>
      <c r="B80" s="180" t="s">
        <v>189</v>
      </c>
      <c r="C80" s="174" t="s">
        <v>178</v>
      </c>
      <c r="D80" s="175">
        <f>+'دراسات محافظة '!AD80</f>
        <v>4</v>
      </c>
      <c r="E80" s="175">
        <f>+'دراسات محافظة '!AE80</f>
        <v>2</v>
      </c>
      <c r="F80" s="174">
        <v>0</v>
      </c>
      <c r="G80" s="174">
        <v>0</v>
      </c>
      <c r="H80" s="174">
        <v>0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4">
        <v>0</v>
      </c>
      <c r="O80" s="174">
        <v>0</v>
      </c>
      <c r="P80" s="174">
        <v>0</v>
      </c>
      <c r="Q80" s="174">
        <v>0</v>
      </c>
      <c r="R80" s="55">
        <f t="shared" si="7"/>
        <v>4</v>
      </c>
      <c r="S80" s="55">
        <f t="shared" si="8"/>
        <v>2</v>
      </c>
      <c r="T80" s="55">
        <f t="shared" si="9"/>
        <v>6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27" customHeight="1">
      <c r="A81" s="197"/>
      <c r="B81" s="178" t="s">
        <v>188</v>
      </c>
      <c r="C81" s="174" t="s">
        <v>176</v>
      </c>
      <c r="D81" s="175">
        <f>+'دراسات محافظة '!AD81</f>
        <v>5</v>
      </c>
      <c r="E81" s="175">
        <f>+'دراسات محافظة '!AE81</f>
        <v>6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4">
        <v>0</v>
      </c>
      <c r="O81" s="174">
        <v>0</v>
      </c>
      <c r="P81" s="174">
        <v>0</v>
      </c>
      <c r="Q81" s="174">
        <v>0</v>
      </c>
      <c r="R81" s="55">
        <f t="shared" si="7"/>
        <v>5</v>
      </c>
      <c r="S81" s="55">
        <f t="shared" si="8"/>
        <v>6</v>
      </c>
      <c r="T81" s="55">
        <f t="shared" si="9"/>
        <v>11</v>
      </c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27" customHeight="1">
      <c r="A82" s="197"/>
      <c r="B82" s="180" t="s">
        <v>188</v>
      </c>
      <c r="C82" s="174" t="s">
        <v>178</v>
      </c>
      <c r="D82" s="175">
        <f>+'دراسات محافظة '!AD82</f>
        <v>3</v>
      </c>
      <c r="E82" s="175">
        <f>+'دراسات محافظة '!AE82</f>
        <v>3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  <c r="L82" s="174">
        <v>0</v>
      </c>
      <c r="M82" s="174">
        <v>0</v>
      </c>
      <c r="N82" s="174">
        <v>1</v>
      </c>
      <c r="O82" s="174">
        <v>0</v>
      </c>
      <c r="P82" s="174">
        <v>0</v>
      </c>
      <c r="Q82" s="174">
        <v>0</v>
      </c>
      <c r="R82" s="55">
        <f t="shared" si="7"/>
        <v>4</v>
      </c>
      <c r="S82" s="55">
        <f t="shared" si="8"/>
        <v>3</v>
      </c>
      <c r="T82" s="55">
        <f t="shared" si="9"/>
        <v>7</v>
      </c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27" customHeight="1">
      <c r="A83" s="197"/>
      <c r="B83" s="178" t="s">
        <v>187</v>
      </c>
      <c r="C83" s="174" t="s">
        <v>176</v>
      </c>
      <c r="D83" s="175">
        <f>+'دراسات محافظة '!AD83</f>
        <v>3</v>
      </c>
      <c r="E83" s="175">
        <f>+'دراسات محافظة '!AE83</f>
        <v>1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  <c r="L83" s="174">
        <v>0</v>
      </c>
      <c r="M83" s="174">
        <v>0</v>
      </c>
      <c r="N83" s="174">
        <v>0</v>
      </c>
      <c r="O83" s="174">
        <v>0</v>
      </c>
      <c r="P83" s="174">
        <v>0</v>
      </c>
      <c r="Q83" s="174">
        <v>0</v>
      </c>
      <c r="R83" s="55">
        <f t="shared" si="7"/>
        <v>3</v>
      </c>
      <c r="S83" s="55">
        <f t="shared" si="8"/>
        <v>1</v>
      </c>
      <c r="T83" s="55">
        <f t="shared" si="9"/>
        <v>4</v>
      </c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27" customHeight="1">
      <c r="A84" s="197"/>
      <c r="B84" s="180" t="s">
        <v>187</v>
      </c>
      <c r="C84" s="174" t="s">
        <v>178</v>
      </c>
      <c r="D84" s="175">
        <f>+'دراسات محافظة '!AD84</f>
        <v>0</v>
      </c>
      <c r="E84" s="175">
        <f>+'دراسات محافظة '!AE84</f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174">
        <v>0</v>
      </c>
      <c r="L84" s="174">
        <v>0</v>
      </c>
      <c r="M84" s="174">
        <v>0</v>
      </c>
      <c r="N84" s="174">
        <v>0</v>
      </c>
      <c r="O84" s="174">
        <v>0</v>
      </c>
      <c r="P84" s="174">
        <v>0</v>
      </c>
      <c r="Q84" s="174">
        <v>0</v>
      </c>
      <c r="R84" s="55">
        <f t="shared" si="7"/>
        <v>0</v>
      </c>
      <c r="S84" s="55">
        <f t="shared" si="8"/>
        <v>0</v>
      </c>
      <c r="T84" s="55">
        <f t="shared" si="9"/>
        <v>0</v>
      </c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27" customHeight="1">
      <c r="A85" s="197"/>
      <c r="B85" s="178" t="s">
        <v>186</v>
      </c>
      <c r="C85" s="174" t="s">
        <v>176</v>
      </c>
      <c r="D85" s="175">
        <f>+'دراسات محافظة '!AD85</f>
        <v>0</v>
      </c>
      <c r="E85" s="175">
        <f>+'دراسات محافظة '!AE85</f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174">
        <v>0</v>
      </c>
      <c r="L85" s="174">
        <v>0</v>
      </c>
      <c r="M85" s="174">
        <v>0</v>
      </c>
      <c r="N85" s="174">
        <v>0</v>
      </c>
      <c r="O85" s="174">
        <v>0</v>
      </c>
      <c r="P85" s="174">
        <v>0</v>
      </c>
      <c r="Q85" s="174">
        <v>0</v>
      </c>
      <c r="R85" s="55">
        <f t="shared" si="7"/>
        <v>0</v>
      </c>
      <c r="S85" s="55">
        <f t="shared" si="8"/>
        <v>0</v>
      </c>
      <c r="T85" s="55">
        <f t="shared" si="9"/>
        <v>0</v>
      </c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20" ht="27" customHeight="1">
      <c r="A86" s="197"/>
      <c r="B86" s="180" t="s">
        <v>186</v>
      </c>
      <c r="C86" s="174" t="s">
        <v>178</v>
      </c>
      <c r="D86" s="175">
        <f>+'دراسات محافظة '!AD86</f>
        <v>0</v>
      </c>
      <c r="E86" s="175">
        <f>+'دراسات محافظة '!AE86</f>
        <v>0</v>
      </c>
      <c r="F86" s="174">
        <v>0</v>
      </c>
      <c r="G86" s="174">
        <v>0</v>
      </c>
      <c r="H86" s="174">
        <v>0</v>
      </c>
      <c r="I86" s="174">
        <v>0</v>
      </c>
      <c r="J86" s="174">
        <v>0</v>
      </c>
      <c r="K86" s="174">
        <v>0</v>
      </c>
      <c r="L86" s="174">
        <v>0</v>
      </c>
      <c r="M86" s="174">
        <v>0</v>
      </c>
      <c r="N86" s="174">
        <v>0</v>
      </c>
      <c r="O86" s="174">
        <v>0</v>
      </c>
      <c r="P86" s="174">
        <v>0</v>
      </c>
      <c r="Q86" s="174">
        <v>0</v>
      </c>
      <c r="R86" s="55">
        <f t="shared" si="7"/>
        <v>0</v>
      </c>
      <c r="S86" s="55">
        <f t="shared" si="8"/>
        <v>0</v>
      </c>
      <c r="T86" s="55">
        <f t="shared" si="9"/>
        <v>0</v>
      </c>
    </row>
    <row r="87" spans="1:20" ht="27" customHeight="1">
      <c r="A87" s="197"/>
      <c r="B87" s="178" t="s">
        <v>185</v>
      </c>
      <c r="C87" s="174" t="s">
        <v>176</v>
      </c>
      <c r="D87" s="175">
        <f>+'دراسات محافظة '!AD87</f>
        <v>2</v>
      </c>
      <c r="E87" s="175">
        <f>+'دراسات محافظة '!AE87</f>
        <v>5</v>
      </c>
      <c r="F87" s="174">
        <v>0</v>
      </c>
      <c r="G87" s="174"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4">
        <v>0</v>
      </c>
      <c r="O87" s="174">
        <v>0</v>
      </c>
      <c r="P87" s="174">
        <v>0</v>
      </c>
      <c r="Q87" s="174">
        <v>0</v>
      </c>
      <c r="R87" s="55">
        <f t="shared" si="7"/>
        <v>2</v>
      </c>
      <c r="S87" s="55">
        <f t="shared" si="8"/>
        <v>5</v>
      </c>
      <c r="T87" s="55">
        <f t="shared" si="9"/>
        <v>7</v>
      </c>
    </row>
    <row r="88" spans="1:20" ht="27" customHeight="1">
      <c r="A88" s="197"/>
      <c r="B88" s="180" t="s">
        <v>185</v>
      </c>
      <c r="C88" s="174" t="s">
        <v>178</v>
      </c>
      <c r="D88" s="175">
        <f>+'دراسات محافظة '!AD88</f>
        <v>0</v>
      </c>
      <c r="E88" s="175">
        <f>+'دراسات محافظة '!AE88</f>
        <v>2</v>
      </c>
      <c r="F88" s="174">
        <v>0</v>
      </c>
      <c r="G88" s="174"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4">
        <v>0</v>
      </c>
      <c r="O88" s="174">
        <v>0</v>
      </c>
      <c r="P88" s="174">
        <v>0</v>
      </c>
      <c r="Q88" s="174">
        <v>0</v>
      </c>
      <c r="R88" s="55">
        <f t="shared" si="7"/>
        <v>0</v>
      </c>
      <c r="S88" s="55">
        <f t="shared" si="8"/>
        <v>2</v>
      </c>
      <c r="T88" s="55">
        <f t="shared" si="9"/>
        <v>2</v>
      </c>
    </row>
    <row r="89" spans="1:20" ht="27" customHeight="1">
      <c r="A89" s="197"/>
      <c r="B89" s="183" t="s">
        <v>184</v>
      </c>
      <c r="C89" s="56" t="s">
        <v>176</v>
      </c>
      <c r="D89" s="184">
        <f>+'دراسات محافظة '!AD89</f>
        <v>22</v>
      </c>
      <c r="E89" s="184">
        <f>+'دراسات محافظة '!AE89</f>
        <v>28</v>
      </c>
      <c r="F89" s="184">
        <f aca="true" t="shared" si="14" ref="F89:Q89">F87+F85+F83+F81+F79+F77</f>
        <v>0</v>
      </c>
      <c r="G89" s="184">
        <f t="shared" si="14"/>
        <v>0</v>
      </c>
      <c r="H89" s="184">
        <f t="shared" si="14"/>
        <v>0</v>
      </c>
      <c r="I89" s="184">
        <f t="shared" si="14"/>
        <v>0</v>
      </c>
      <c r="J89" s="184">
        <f t="shared" si="14"/>
        <v>0</v>
      </c>
      <c r="K89" s="184">
        <f t="shared" si="14"/>
        <v>0</v>
      </c>
      <c r="L89" s="184">
        <f t="shared" si="14"/>
        <v>0</v>
      </c>
      <c r="M89" s="184">
        <f t="shared" si="14"/>
        <v>0</v>
      </c>
      <c r="N89" s="184">
        <f t="shared" si="14"/>
        <v>0</v>
      </c>
      <c r="O89" s="184">
        <f t="shared" si="14"/>
        <v>0</v>
      </c>
      <c r="P89" s="184">
        <f t="shared" si="14"/>
        <v>0</v>
      </c>
      <c r="Q89" s="184">
        <f t="shared" si="14"/>
        <v>0</v>
      </c>
      <c r="R89" s="55">
        <f t="shared" si="7"/>
        <v>22</v>
      </c>
      <c r="S89" s="55">
        <f t="shared" si="8"/>
        <v>28</v>
      </c>
      <c r="T89" s="55">
        <f t="shared" si="9"/>
        <v>50</v>
      </c>
    </row>
    <row r="90" spans="1:20" ht="27" customHeight="1">
      <c r="A90" s="197"/>
      <c r="B90" s="186" t="s">
        <v>180</v>
      </c>
      <c r="C90" s="56" t="s">
        <v>178</v>
      </c>
      <c r="D90" s="184">
        <f>+'دراسات محافظة '!AD90</f>
        <v>7</v>
      </c>
      <c r="E90" s="184">
        <f>+'دراسات محافظة '!AE90</f>
        <v>12</v>
      </c>
      <c r="F90" s="184">
        <f aca="true" t="shared" si="15" ref="F90:Q90">F88+F86+F84+F82+F80+F78</f>
        <v>0</v>
      </c>
      <c r="G90" s="184">
        <f t="shared" si="15"/>
        <v>0</v>
      </c>
      <c r="H90" s="184">
        <f t="shared" si="15"/>
        <v>0</v>
      </c>
      <c r="I90" s="184">
        <f t="shared" si="15"/>
        <v>0</v>
      </c>
      <c r="J90" s="184">
        <f t="shared" si="15"/>
        <v>0</v>
      </c>
      <c r="K90" s="184">
        <f t="shared" si="15"/>
        <v>0</v>
      </c>
      <c r="L90" s="184">
        <f t="shared" si="15"/>
        <v>0</v>
      </c>
      <c r="M90" s="184">
        <f t="shared" si="15"/>
        <v>0</v>
      </c>
      <c r="N90" s="184">
        <f t="shared" si="15"/>
        <v>1</v>
      </c>
      <c r="O90" s="184">
        <f t="shared" si="15"/>
        <v>0</v>
      </c>
      <c r="P90" s="184">
        <f t="shared" si="15"/>
        <v>0</v>
      </c>
      <c r="Q90" s="184">
        <f t="shared" si="15"/>
        <v>0</v>
      </c>
      <c r="R90" s="55">
        <f t="shared" si="7"/>
        <v>8</v>
      </c>
      <c r="S90" s="55">
        <f t="shared" si="8"/>
        <v>12</v>
      </c>
      <c r="T90" s="55">
        <f t="shared" si="9"/>
        <v>20</v>
      </c>
    </row>
    <row r="91" spans="1:20" ht="27" customHeight="1">
      <c r="A91" s="177" t="s">
        <v>183</v>
      </c>
      <c r="B91" s="178" t="s">
        <v>51</v>
      </c>
      <c r="C91" s="1" t="s">
        <v>174</v>
      </c>
      <c r="D91" s="175">
        <f>+'دراسات محافظة '!AD91</f>
        <v>0</v>
      </c>
      <c r="E91" s="175">
        <f>+'دراسات محافظة '!AE91</f>
        <v>0</v>
      </c>
      <c r="F91" s="175">
        <v>1</v>
      </c>
      <c r="G91" s="175">
        <v>2</v>
      </c>
      <c r="H91" s="175">
        <v>0</v>
      </c>
      <c r="I91" s="175">
        <v>0</v>
      </c>
      <c r="J91" s="175">
        <v>0</v>
      </c>
      <c r="K91" s="175">
        <v>1</v>
      </c>
      <c r="L91" s="175">
        <v>0</v>
      </c>
      <c r="M91" s="175">
        <v>0</v>
      </c>
      <c r="N91" s="175">
        <v>0</v>
      </c>
      <c r="O91" s="175">
        <v>0</v>
      </c>
      <c r="P91" s="175">
        <v>0</v>
      </c>
      <c r="Q91" s="175">
        <v>0</v>
      </c>
      <c r="R91" s="55">
        <f t="shared" si="7"/>
        <v>1</v>
      </c>
      <c r="S91" s="55">
        <f t="shared" si="8"/>
        <v>3</v>
      </c>
      <c r="T91" s="55">
        <f t="shared" si="9"/>
        <v>4</v>
      </c>
    </row>
    <row r="92" spans="1:20" ht="27" customHeight="1">
      <c r="A92" s="179"/>
      <c r="B92" s="201"/>
      <c r="C92" s="174" t="s">
        <v>176</v>
      </c>
      <c r="D92" s="175">
        <f>+'دراسات محافظة '!AD92</f>
        <v>0</v>
      </c>
      <c r="E92" s="175">
        <f>+'دراسات محافظة '!AE92</f>
        <v>0</v>
      </c>
      <c r="F92" s="175">
        <v>0</v>
      </c>
      <c r="G92" s="175">
        <v>0</v>
      </c>
      <c r="H92" s="175">
        <v>0</v>
      </c>
      <c r="I92" s="175">
        <v>0</v>
      </c>
      <c r="J92" s="175">
        <v>0</v>
      </c>
      <c r="K92" s="175">
        <v>0</v>
      </c>
      <c r="L92" s="175">
        <v>0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55">
        <f aca="true" t="shared" si="16" ref="R92:S94">+D92+F92+H92+J92+L92+N92+P92</f>
        <v>0</v>
      </c>
      <c r="S92" s="55">
        <f t="shared" si="16"/>
        <v>0</v>
      </c>
      <c r="T92" s="55">
        <f>+R92+S92</f>
        <v>0</v>
      </c>
    </row>
    <row r="93" spans="1:20" ht="27" customHeight="1">
      <c r="A93" s="179"/>
      <c r="B93" s="180"/>
      <c r="C93" s="174" t="s">
        <v>178</v>
      </c>
      <c r="D93" s="175">
        <f>+'دراسات محافظة '!AD93</f>
        <v>0</v>
      </c>
      <c r="E93" s="175">
        <f>+'دراسات محافظة '!AE93</f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0</v>
      </c>
      <c r="O93" s="175">
        <v>0</v>
      </c>
      <c r="P93" s="175">
        <v>0</v>
      </c>
      <c r="Q93" s="175">
        <v>0</v>
      </c>
      <c r="R93" s="55">
        <f t="shared" si="16"/>
        <v>0</v>
      </c>
      <c r="S93" s="55">
        <f t="shared" si="16"/>
        <v>0</v>
      </c>
      <c r="T93" s="55">
        <f>+R93+S93</f>
        <v>0</v>
      </c>
    </row>
    <row r="94" spans="1:20" ht="27" customHeight="1">
      <c r="A94" s="179"/>
      <c r="B94" s="178" t="s">
        <v>182</v>
      </c>
      <c r="C94" s="1" t="s">
        <v>174</v>
      </c>
      <c r="D94" s="175">
        <f>+'دراسات محافظة '!AD94</f>
        <v>87</v>
      </c>
      <c r="E94" s="175">
        <f>+'دراسات محافظة '!AE94</f>
        <v>221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0</v>
      </c>
      <c r="O94" s="175">
        <v>0</v>
      </c>
      <c r="P94" s="175">
        <v>0</v>
      </c>
      <c r="Q94" s="175">
        <v>0</v>
      </c>
      <c r="R94" s="55">
        <f t="shared" si="16"/>
        <v>87</v>
      </c>
      <c r="S94" s="55">
        <f t="shared" si="16"/>
        <v>221</v>
      </c>
      <c r="T94" s="55">
        <f>+R94+S94</f>
        <v>308</v>
      </c>
    </row>
    <row r="95" spans="1:26" ht="27" customHeight="1">
      <c r="A95" s="179"/>
      <c r="B95" s="201"/>
      <c r="C95" s="174" t="s">
        <v>176</v>
      </c>
      <c r="D95" s="175">
        <f>+'دراسات محافظة '!AD95</f>
        <v>1</v>
      </c>
      <c r="E95" s="175">
        <f>+'دراسات محافظة '!AE95</f>
        <v>1</v>
      </c>
      <c r="F95" s="175">
        <v>1</v>
      </c>
      <c r="G95" s="175">
        <v>2</v>
      </c>
      <c r="H95" s="175">
        <v>0</v>
      </c>
      <c r="I95" s="175">
        <v>0</v>
      </c>
      <c r="J95" s="175">
        <v>0</v>
      </c>
      <c r="K95" s="175">
        <v>0</v>
      </c>
      <c r="L95" s="175">
        <v>0</v>
      </c>
      <c r="M95" s="175">
        <v>0</v>
      </c>
      <c r="N95" s="175">
        <v>0</v>
      </c>
      <c r="O95" s="175">
        <v>1</v>
      </c>
      <c r="P95" s="175">
        <v>0</v>
      </c>
      <c r="Q95" s="175">
        <v>0</v>
      </c>
      <c r="R95" s="55">
        <f t="shared" si="7"/>
        <v>2</v>
      </c>
      <c r="S95" s="55">
        <f t="shared" si="8"/>
        <v>4</v>
      </c>
      <c r="T95" s="55">
        <f t="shared" si="9"/>
        <v>6</v>
      </c>
      <c r="V95" s="104"/>
      <c r="W95" s="104"/>
      <c r="X95" s="104"/>
      <c r="Y95" s="104"/>
      <c r="Z95" s="104"/>
    </row>
    <row r="96" spans="1:20" ht="27" customHeight="1">
      <c r="A96" s="179"/>
      <c r="B96" s="180"/>
      <c r="C96" s="174" t="s">
        <v>178</v>
      </c>
      <c r="D96" s="175">
        <f>+'دراسات محافظة '!AD96</f>
        <v>0</v>
      </c>
      <c r="E96" s="175">
        <f>+'دراسات محافظة '!AE96</f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175">
        <v>0</v>
      </c>
      <c r="R96" s="55">
        <f t="shared" si="7"/>
        <v>0</v>
      </c>
      <c r="S96" s="55">
        <f t="shared" si="8"/>
        <v>0</v>
      </c>
      <c r="T96" s="55">
        <f t="shared" si="9"/>
        <v>0</v>
      </c>
    </row>
    <row r="97" spans="1:20" ht="27" customHeight="1">
      <c r="A97" s="179"/>
      <c r="B97" s="178" t="s">
        <v>181</v>
      </c>
      <c r="C97" s="174" t="s">
        <v>174</v>
      </c>
      <c r="D97" s="175">
        <f>+'دراسات محافظة '!AD97</f>
        <v>0</v>
      </c>
      <c r="E97" s="175">
        <f>+'دراسات محافظة '!AE97</f>
        <v>0</v>
      </c>
      <c r="F97" s="175">
        <v>0</v>
      </c>
      <c r="G97" s="175">
        <v>0</v>
      </c>
      <c r="H97" s="175">
        <v>0</v>
      </c>
      <c r="I97" s="175">
        <v>0</v>
      </c>
      <c r="J97" s="175">
        <v>0</v>
      </c>
      <c r="K97" s="175">
        <v>0</v>
      </c>
      <c r="L97" s="175">
        <v>0</v>
      </c>
      <c r="M97" s="175">
        <v>0</v>
      </c>
      <c r="N97" s="175">
        <v>0</v>
      </c>
      <c r="O97" s="175">
        <v>0</v>
      </c>
      <c r="P97" s="175">
        <v>0</v>
      </c>
      <c r="Q97" s="175">
        <v>0</v>
      </c>
      <c r="R97" s="55">
        <f t="shared" si="7"/>
        <v>0</v>
      </c>
      <c r="S97" s="55">
        <f t="shared" si="8"/>
        <v>0</v>
      </c>
      <c r="T97" s="55">
        <f t="shared" si="9"/>
        <v>0</v>
      </c>
    </row>
    <row r="98" spans="1:20" ht="27" customHeight="1">
      <c r="A98" s="179"/>
      <c r="B98" s="201"/>
      <c r="C98" s="174" t="s">
        <v>176</v>
      </c>
      <c r="D98" s="175">
        <f>+'دراسات محافظة '!AD98</f>
        <v>0</v>
      </c>
      <c r="E98" s="175">
        <f>+'دراسات محافظة '!AE98</f>
        <v>2</v>
      </c>
      <c r="F98" s="175">
        <v>0</v>
      </c>
      <c r="G98" s="175">
        <v>0</v>
      </c>
      <c r="H98" s="175">
        <v>0</v>
      </c>
      <c r="I98" s="175">
        <v>0</v>
      </c>
      <c r="J98" s="175">
        <v>0</v>
      </c>
      <c r="K98" s="175">
        <v>0</v>
      </c>
      <c r="L98" s="175">
        <v>0</v>
      </c>
      <c r="M98" s="175">
        <v>0</v>
      </c>
      <c r="N98" s="175">
        <v>0</v>
      </c>
      <c r="O98" s="175">
        <v>0</v>
      </c>
      <c r="P98" s="175">
        <v>0</v>
      </c>
      <c r="Q98" s="175">
        <v>0</v>
      </c>
      <c r="R98" s="55">
        <f t="shared" si="7"/>
        <v>0</v>
      </c>
      <c r="S98" s="55">
        <f t="shared" si="8"/>
        <v>2</v>
      </c>
      <c r="T98" s="55">
        <f t="shared" si="9"/>
        <v>2</v>
      </c>
    </row>
    <row r="99" spans="1:20" ht="27" customHeight="1">
      <c r="A99" s="179"/>
      <c r="B99" s="180"/>
      <c r="C99" s="174" t="s">
        <v>178</v>
      </c>
      <c r="D99" s="175">
        <f>+'دراسات محافظة '!AD99</f>
        <v>0</v>
      </c>
      <c r="E99" s="175">
        <f>+'دراسات محافظة '!AE99</f>
        <v>0</v>
      </c>
      <c r="F99" s="175">
        <v>0</v>
      </c>
      <c r="G99" s="175">
        <v>0</v>
      </c>
      <c r="H99" s="175">
        <v>0</v>
      </c>
      <c r="I99" s="175">
        <v>0</v>
      </c>
      <c r="J99" s="175">
        <v>0</v>
      </c>
      <c r="K99" s="175">
        <v>0</v>
      </c>
      <c r="L99" s="175">
        <v>0</v>
      </c>
      <c r="M99" s="175">
        <v>0</v>
      </c>
      <c r="N99" s="175">
        <v>0</v>
      </c>
      <c r="O99" s="175">
        <v>0</v>
      </c>
      <c r="P99" s="175">
        <v>0</v>
      </c>
      <c r="Q99" s="175">
        <v>0</v>
      </c>
      <c r="R99" s="55">
        <f t="shared" si="7"/>
        <v>0</v>
      </c>
      <c r="S99" s="55">
        <f t="shared" si="8"/>
        <v>0</v>
      </c>
      <c r="T99" s="55">
        <f t="shared" si="9"/>
        <v>0</v>
      </c>
    </row>
    <row r="100" spans="1:20" ht="27" customHeight="1">
      <c r="A100" s="179"/>
      <c r="B100" s="183" t="s">
        <v>180</v>
      </c>
      <c r="C100" s="206" t="s">
        <v>174</v>
      </c>
      <c r="D100" s="184">
        <f>+'دراسات محافظة '!AD100</f>
        <v>87</v>
      </c>
      <c r="E100" s="184">
        <f>+'دراسات محافظة '!AE100</f>
        <v>221</v>
      </c>
      <c r="F100" s="184">
        <f aca="true" t="shared" si="17" ref="F100:Q100">F97+F94+F91</f>
        <v>1</v>
      </c>
      <c r="G100" s="184">
        <f t="shared" si="17"/>
        <v>2</v>
      </c>
      <c r="H100" s="184">
        <f t="shared" si="17"/>
        <v>0</v>
      </c>
      <c r="I100" s="184">
        <f t="shared" si="17"/>
        <v>0</v>
      </c>
      <c r="J100" s="184">
        <f t="shared" si="17"/>
        <v>0</v>
      </c>
      <c r="K100" s="184">
        <f t="shared" si="17"/>
        <v>1</v>
      </c>
      <c r="L100" s="184">
        <f t="shared" si="17"/>
        <v>0</v>
      </c>
      <c r="M100" s="184">
        <f t="shared" si="17"/>
        <v>0</v>
      </c>
      <c r="N100" s="184">
        <f t="shared" si="17"/>
        <v>0</v>
      </c>
      <c r="O100" s="184">
        <f t="shared" si="17"/>
        <v>0</v>
      </c>
      <c r="P100" s="184">
        <f t="shared" si="17"/>
        <v>0</v>
      </c>
      <c r="Q100" s="184">
        <f t="shared" si="17"/>
        <v>0</v>
      </c>
      <c r="R100" s="55">
        <f t="shared" si="7"/>
        <v>88</v>
      </c>
      <c r="S100" s="55">
        <f t="shared" si="8"/>
        <v>224</v>
      </c>
      <c r="T100" s="55">
        <f t="shared" si="9"/>
        <v>312</v>
      </c>
    </row>
    <row r="101" spans="1:26" ht="27" customHeight="1">
      <c r="A101" s="179"/>
      <c r="B101" s="207"/>
      <c r="C101" s="56" t="s">
        <v>176</v>
      </c>
      <c r="D101" s="184">
        <f>+'دراسات محافظة '!AD101</f>
        <v>1</v>
      </c>
      <c r="E101" s="184">
        <f>+'دراسات محافظة '!AE101</f>
        <v>3</v>
      </c>
      <c r="F101" s="184">
        <f aca="true" t="shared" si="18" ref="F101:Q102">F98+F95+F92</f>
        <v>1</v>
      </c>
      <c r="G101" s="184">
        <f t="shared" si="18"/>
        <v>2</v>
      </c>
      <c r="H101" s="184">
        <f t="shared" si="18"/>
        <v>0</v>
      </c>
      <c r="I101" s="184">
        <f t="shared" si="18"/>
        <v>0</v>
      </c>
      <c r="J101" s="184">
        <f t="shared" si="18"/>
        <v>0</v>
      </c>
      <c r="K101" s="184">
        <f t="shared" si="18"/>
        <v>0</v>
      </c>
      <c r="L101" s="184">
        <f t="shared" si="18"/>
        <v>0</v>
      </c>
      <c r="M101" s="184">
        <f t="shared" si="18"/>
        <v>0</v>
      </c>
      <c r="N101" s="184">
        <f t="shared" si="18"/>
        <v>0</v>
      </c>
      <c r="O101" s="184">
        <f t="shared" si="18"/>
        <v>1</v>
      </c>
      <c r="P101" s="184">
        <f t="shared" si="18"/>
        <v>0</v>
      </c>
      <c r="Q101" s="184">
        <f t="shared" si="18"/>
        <v>0</v>
      </c>
      <c r="R101" s="55">
        <f t="shared" si="7"/>
        <v>2</v>
      </c>
      <c r="S101" s="55">
        <f t="shared" si="8"/>
        <v>6</v>
      </c>
      <c r="T101" s="55">
        <f t="shared" si="9"/>
        <v>8</v>
      </c>
      <c r="V101" s="104"/>
      <c r="W101" s="104"/>
      <c r="X101" s="104"/>
      <c r="Y101" s="104"/>
      <c r="Z101" s="104"/>
    </row>
    <row r="102" spans="1:20" ht="27" customHeight="1">
      <c r="A102" s="185"/>
      <c r="B102" s="186"/>
      <c r="C102" s="56" t="s">
        <v>178</v>
      </c>
      <c r="D102" s="184">
        <f>+'دراسات محافظة '!AD102</f>
        <v>0</v>
      </c>
      <c r="E102" s="184">
        <f>+'دراسات محافظة '!AE102</f>
        <v>0</v>
      </c>
      <c r="F102" s="184">
        <f t="shared" si="18"/>
        <v>0</v>
      </c>
      <c r="G102" s="184">
        <f t="shared" si="18"/>
        <v>0</v>
      </c>
      <c r="H102" s="184">
        <f t="shared" si="18"/>
        <v>0</v>
      </c>
      <c r="I102" s="184">
        <f t="shared" si="18"/>
        <v>0</v>
      </c>
      <c r="J102" s="184">
        <f t="shared" si="18"/>
        <v>0</v>
      </c>
      <c r="K102" s="184">
        <f t="shared" si="18"/>
        <v>0</v>
      </c>
      <c r="L102" s="184">
        <f t="shared" si="18"/>
        <v>0</v>
      </c>
      <c r="M102" s="184">
        <f t="shared" si="18"/>
        <v>0</v>
      </c>
      <c r="N102" s="184">
        <f t="shared" si="18"/>
        <v>0</v>
      </c>
      <c r="O102" s="184">
        <f t="shared" si="18"/>
        <v>0</v>
      </c>
      <c r="P102" s="184">
        <f t="shared" si="18"/>
        <v>0</v>
      </c>
      <c r="Q102" s="184">
        <f t="shared" si="18"/>
        <v>0</v>
      </c>
      <c r="R102" s="55">
        <f t="shared" si="7"/>
        <v>0</v>
      </c>
      <c r="S102" s="55">
        <f t="shared" si="8"/>
        <v>0</v>
      </c>
      <c r="T102" s="55">
        <f t="shared" si="9"/>
        <v>0</v>
      </c>
    </row>
    <row r="103" spans="1:20" ht="27" customHeight="1">
      <c r="A103" s="193" t="s">
        <v>48</v>
      </c>
      <c r="B103" s="194"/>
      <c r="C103" s="1" t="s">
        <v>174</v>
      </c>
      <c r="D103" s="175">
        <f>+'دراسات محافظة '!AD103</f>
        <v>2</v>
      </c>
      <c r="E103" s="175">
        <f>+'دراسات محافظة '!AE103</f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5">
        <f t="shared" si="7"/>
        <v>2</v>
      </c>
      <c r="S103" s="55">
        <f t="shared" si="8"/>
        <v>0</v>
      </c>
      <c r="T103" s="55">
        <f t="shared" si="9"/>
        <v>2</v>
      </c>
    </row>
    <row r="104" spans="1:20" ht="27" customHeight="1">
      <c r="A104" s="198"/>
      <c r="B104" s="199"/>
      <c r="C104" s="174" t="s">
        <v>176</v>
      </c>
      <c r="D104" s="175">
        <f>+'دراسات محافظة '!AD104</f>
        <v>18</v>
      </c>
      <c r="E104" s="175">
        <f>+'دراسات محافظة '!AE104</f>
        <v>9</v>
      </c>
      <c r="F104" s="58">
        <v>0</v>
      </c>
      <c r="G104" s="58">
        <v>0</v>
      </c>
      <c r="H104" s="58">
        <v>0</v>
      </c>
      <c r="I104" s="58">
        <v>0</v>
      </c>
      <c r="J104" s="58">
        <v>1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5">
        <f t="shared" si="7"/>
        <v>19</v>
      </c>
      <c r="S104" s="55">
        <f t="shared" si="8"/>
        <v>9</v>
      </c>
      <c r="T104" s="55">
        <f t="shared" si="9"/>
        <v>28</v>
      </c>
    </row>
    <row r="105" spans="1:20" ht="27" customHeight="1">
      <c r="A105" s="195"/>
      <c r="B105" s="196"/>
      <c r="C105" s="174" t="s">
        <v>178</v>
      </c>
      <c r="D105" s="175">
        <f>+'دراسات محافظة '!AD105</f>
        <v>2</v>
      </c>
      <c r="E105" s="175">
        <f>+'دراسات محافظة '!AE105</f>
        <v>2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5">
        <f t="shared" si="7"/>
        <v>2</v>
      </c>
      <c r="S105" s="55">
        <f t="shared" si="8"/>
        <v>2</v>
      </c>
      <c r="T105" s="55">
        <f t="shared" si="9"/>
        <v>4</v>
      </c>
    </row>
    <row r="106" spans="1:20" ht="27" customHeight="1">
      <c r="A106" s="173" t="s">
        <v>179</v>
      </c>
      <c r="B106" s="173"/>
      <c r="C106" s="174" t="s">
        <v>176</v>
      </c>
      <c r="D106" s="175">
        <f>+'دراسات محافظة '!AD106</f>
        <v>2</v>
      </c>
      <c r="E106" s="175">
        <f>+'دراسات محافظة '!AE106</f>
        <v>6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5">
        <f t="shared" si="7"/>
        <v>2</v>
      </c>
      <c r="S106" s="55">
        <f t="shared" si="8"/>
        <v>6</v>
      </c>
      <c r="T106" s="55">
        <f t="shared" si="9"/>
        <v>8</v>
      </c>
    </row>
    <row r="107" spans="1:20" ht="27" customHeight="1">
      <c r="A107" s="173"/>
      <c r="B107" s="173"/>
      <c r="C107" s="174" t="s">
        <v>178</v>
      </c>
      <c r="D107" s="175">
        <f>+'دراسات محافظة '!AD107</f>
        <v>0</v>
      </c>
      <c r="E107" s="175">
        <f>+'دراسات محافظة '!AE107</f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5">
        <f t="shared" si="7"/>
        <v>0</v>
      </c>
      <c r="S107" s="55">
        <f t="shared" si="8"/>
        <v>0</v>
      </c>
      <c r="T107" s="55">
        <f t="shared" si="9"/>
        <v>0</v>
      </c>
    </row>
    <row r="108" spans="1:20" ht="27" customHeight="1">
      <c r="A108" s="193" t="s">
        <v>177</v>
      </c>
      <c r="B108" s="194"/>
      <c r="C108" s="174" t="s">
        <v>176</v>
      </c>
      <c r="D108" s="175">
        <f>+'دراسات محافظة '!AD108</f>
        <v>52</v>
      </c>
      <c r="E108" s="175">
        <f>+'دراسات محافظة '!AE108</f>
        <v>42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5">
        <f t="shared" si="7"/>
        <v>52</v>
      </c>
      <c r="S108" s="55">
        <f t="shared" si="8"/>
        <v>42</v>
      </c>
      <c r="T108" s="55">
        <f t="shared" si="9"/>
        <v>94</v>
      </c>
    </row>
    <row r="109" spans="1:20" ht="27" customHeight="1">
      <c r="A109" s="195"/>
      <c r="B109" s="196"/>
      <c r="C109" s="174" t="s">
        <v>178</v>
      </c>
      <c r="D109" s="175">
        <f>+'دراسات محافظة '!AD109</f>
        <v>0</v>
      </c>
      <c r="E109" s="175">
        <f>+'دراسات محافظة '!AE109</f>
        <v>0</v>
      </c>
      <c r="F109" s="175">
        <v>0</v>
      </c>
      <c r="G109" s="175">
        <v>0</v>
      </c>
      <c r="H109" s="175">
        <v>0</v>
      </c>
      <c r="I109" s="175">
        <v>0</v>
      </c>
      <c r="J109" s="175">
        <v>0</v>
      </c>
      <c r="K109" s="175">
        <v>0</v>
      </c>
      <c r="L109" s="175">
        <v>0</v>
      </c>
      <c r="M109" s="175">
        <v>0</v>
      </c>
      <c r="N109" s="175">
        <v>0</v>
      </c>
      <c r="O109" s="175">
        <v>0</v>
      </c>
      <c r="P109" s="175">
        <v>0</v>
      </c>
      <c r="Q109" s="175">
        <v>0</v>
      </c>
      <c r="R109" s="55">
        <f aca="true" t="shared" si="19" ref="R109:S113">+D109+F109+H109+J109+L109+N109+P109</f>
        <v>0</v>
      </c>
      <c r="S109" s="55">
        <f t="shared" si="19"/>
        <v>0</v>
      </c>
      <c r="T109" s="55">
        <f>+R109+S109</f>
        <v>0</v>
      </c>
    </row>
    <row r="110" spans="1:20" ht="27" customHeight="1">
      <c r="A110" s="193" t="s">
        <v>175</v>
      </c>
      <c r="B110" s="208"/>
      <c r="C110" s="174" t="s">
        <v>174</v>
      </c>
      <c r="D110" s="175">
        <f>+'دراسات محافظة '!AD110</f>
        <v>15</v>
      </c>
      <c r="E110" s="175">
        <f>+'دراسات محافظة '!AE110</f>
        <v>60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5">
        <f t="shared" si="19"/>
        <v>15</v>
      </c>
      <c r="S110" s="55">
        <f t="shared" si="19"/>
        <v>60</v>
      </c>
      <c r="T110" s="55">
        <f>+R110+S110</f>
        <v>75</v>
      </c>
    </row>
    <row r="111" spans="1:20" ht="27" customHeight="1">
      <c r="A111" s="198"/>
      <c r="B111" s="209"/>
      <c r="C111" s="174" t="s">
        <v>176</v>
      </c>
      <c r="D111" s="175">
        <f>+'دراسات محافظة '!AD111</f>
        <v>0</v>
      </c>
      <c r="E111" s="175">
        <f>+'دراسات محافظة '!AE111</f>
        <v>0</v>
      </c>
      <c r="F111" s="175">
        <v>0</v>
      </c>
      <c r="G111" s="175">
        <v>0</v>
      </c>
      <c r="H111" s="175">
        <v>0</v>
      </c>
      <c r="I111" s="175">
        <v>0</v>
      </c>
      <c r="J111" s="175">
        <v>0</v>
      </c>
      <c r="K111" s="175">
        <v>0</v>
      </c>
      <c r="L111" s="175">
        <v>0</v>
      </c>
      <c r="M111" s="175">
        <v>0</v>
      </c>
      <c r="N111" s="175">
        <v>0</v>
      </c>
      <c r="O111" s="175">
        <v>0</v>
      </c>
      <c r="P111" s="175">
        <v>0</v>
      </c>
      <c r="Q111" s="175">
        <v>0</v>
      </c>
      <c r="R111" s="55">
        <f t="shared" si="19"/>
        <v>0</v>
      </c>
      <c r="S111" s="55">
        <f t="shared" si="19"/>
        <v>0</v>
      </c>
      <c r="T111" s="55">
        <f>+R111+S111</f>
        <v>0</v>
      </c>
    </row>
    <row r="112" spans="1:20" ht="27" customHeight="1">
      <c r="A112" s="195"/>
      <c r="B112" s="210"/>
      <c r="C112" s="174" t="s">
        <v>178</v>
      </c>
      <c r="D112" s="175">
        <f>+'دراسات محافظة '!AD112</f>
        <v>0</v>
      </c>
      <c r="E112" s="175">
        <f>+'دراسات محافظة '!AE112</f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55">
        <f t="shared" si="19"/>
        <v>0</v>
      </c>
      <c r="S112" s="55">
        <f t="shared" si="19"/>
        <v>0</v>
      </c>
      <c r="T112" s="55">
        <f>+R112+S112</f>
        <v>0</v>
      </c>
    </row>
    <row r="113" spans="1:20" ht="27" customHeight="1">
      <c r="A113" s="211" t="s">
        <v>173</v>
      </c>
      <c r="B113" s="212"/>
      <c r="C113" s="213"/>
      <c r="D113" s="214">
        <f aca="true" t="shared" si="20" ref="D113:Q113">+D50+D74+D100+D103+D110</f>
        <v>108</v>
      </c>
      <c r="E113" s="214">
        <f t="shared" si="20"/>
        <v>282</v>
      </c>
      <c r="F113" s="214">
        <f t="shared" si="20"/>
        <v>1</v>
      </c>
      <c r="G113" s="214">
        <f t="shared" si="20"/>
        <v>2</v>
      </c>
      <c r="H113" s="214">
        <f t="shared" si="20"/>
        <v>0</v>
      </c>
      <c r="I113" s="214">
        <f t="shared" si="20"/>
        <v>0</v>
      </c>
      <c r="J113" s="214">
        <f t="shared" si="20"/>
        <v>0</v>
      </c>
      <c r="K113" s="214">
        <f t="shared" si="20"/>
        <v>1</v>
      </c>
      <c r="L113" s="214">
        <f t="shared" si="20"/>
        <v>0</v>
      </c>
      <c r="M113" s="214">
        <f t="shared" si="20"/>
        <v>0</v>
      </c>
      <c r="N113" s="214">
        <f t="shared" si="20"/>
        <v>0</v>
      </c>
      <c r="O113" s="214">
        <f t="shared" si="20"/>
        <v>0</v>
      </c>
      <c r="P113" s="214">
        <f t="shared" si="20"/>
        <v>0</v>
      </c>
      <c r="Q113" s="214">
        <f t="shared" si="20"/>
        <v>0</v>
      </c>
      <c r="R113" s="55">
        <f t="shared" si="19"/>
        <v>109</v>
      </c>
      <c r="S113" s="55">
        <f t="shared" si="19"/>
        <v>285</v>
      </c>
      <c r="T113" s="55">
        <f>+R113+S113</f>
        <v>394</v>
      </c>
    </row>
    <row r="114" spans="1:20" ht="27" customHeight="1">
      <c r="A114" s="211" t="s">
        <v>223</v>
      </c>
      <c r="B114" s="212"/>
      <c r="C114" s="213"/>
      <c r="D114" s="214">
        <f>+D4+D6+D8+D10+D12+D28+D30+D32+D34+D48+D51+D75+D89+D101+D104+D106+D108+D111</f>
        <v>293</v>
      </c>
      <c r="E114" s="214">
        <f aca="true" t="shared" si="21" ref="E114:Q114">+E4+E6+E8+E10+E12+E28+E30+E32+E34+E48+E51+E75+E89+E101+E104+E106+E108+E111</f>
        <v>254</v>
      </c>
      <c r="F114" s="214">
        <f t="shared" si="21"/>
        <v>2</v>
      </c>
      <c r="G114" s="214">
        <f t="shared" si="21"/>
        <v>5</v>
      </c>
      <c r="H114" s="214">
        <f t="shared" si="21"/>
        <v>2</v>
      </c>
      <c r="I114" s="214">
        <f t="shared" si="21"/>
        <v>0</v>
      </c>
      <c r="J114" s="214">
        <f t="shared" si="21"/>
        <v>2</v>
      </c>
      <c r="K114" s="214">
        <f t="shared" si="21"/>
        <v>0</v>
      </c>
      <c r="L114" s="214">
        <f t="shared" si="21"/>
        <v>0</v>
      </c>
      <c r="M114" s="214">
        <f t="shared" si="21"/>
        <v>0</v>
      </c>
      <c r="N114" s="214">
        <f t="shared" si="21"/>
        <v>0</v>
      </c>
      <c r="O114" s="214">
        <f t="shared" si="21"/>
        <v>7</v>
      </c>
      <c r="P114" s="214">
        <f t="shared" si="21"/>
        <v>0</v>
      </c>
      <c r="Q114" s="214">
        <f t="shared" si="21"/>
        <v>0</v>
      </c>
      <c r="R114" s="55">
        <f t="shared" si="7"/>
        <v>299</v>
      </c>
      <c r="S114" s="55">
        <f t="shared" si="8"/>
        <v>266</v>
      </c>
      <c r="T114" s="55">
        <f t="shared" si="9"/>
        <v>565</v>
      </c>
    </row>
    <row r="115" spans="1:20" ht="27" customHeight="1">
      <c r="A115" s="211" t="s">
        <v>172</v>
      </c>
      <c r="B115" s="212"/>
      <c r="C115" s="213"/>
      <c r="D115" s="214">
        <f>+D5+D7+D9+D11+D13+D29+D31+D33+D35+D49+D52+D76+D90+D102+D105+D107+D109+D112</f>
        <v>50</v>
      </c>
      <c r="E115" s="214">
        <f aca="true" t="shared" si="22" ref="E115:Q115">+E5+E7+E9+E11+E13+E29+E31+E33+E35+E49+E52+E76+E90+E102+E105+E107+E109+E112</f>
        <v>29</v>
      </c>
      <c r="F115" s="214">
        <f t="shared" si="22"/>
        <v>0</v>
      </c>
      <c r="G115" s="214">
        <f t="shared" si="22"/>
        <v>0</v>
      </c>
      <c r="H115" s="214">
        <f t="shared" si="22"/>
        <v>0</v>
      </c>
      <c r="I115" s="214">
        <f t="shared" si="22"/>
        <v>0</v>
      </c>
      <c r="J115" s="214">
        <f t="shared" si="22"/>
        <v>2</v>
      </c>
      <c r="K115" s="214">
        <f t="shared" si="22"/>
        <v>0</v>
      </c>
      <c r="L115" s="214">
        <f t="shared" si="22"/>
        <v>0</v>
      </c>
      <c r="M115" s="214">
        <f t="shared" si="22"/>
        <v>0</v>
      </c>
      <c r="N115" s="214">
        <f t="shared" si="22"/>
        <v>2</v>
      </c>
      <c r="O115" s="214">
        <f t="shared" si="22"/>
        <v>0</v>
      </c>
      <c r="P115" s="214">
        <f t="shared" si="22"/>
        <v>0</v>
      </c>
      <c r="Q115" s="214">
        <f t="shared" si="22"/>
        <v>0</v>
      </c>
      <c r="R115" s="55">
        <f t="shared" si="7"/>
        <v>54</v>
      </c>
      <c r="S115" s="55">
        <f t="shared" si="8"/>
        <v>29</v>
      </c>
      <c r="T115" s="55">
        <f t="shared" si="9"/>
        <v>83</v>
      </c>
    </row>
    <row r="116" spans="1:20" ht="27" customHeight="1">
      <c r="A116" s="211" t="s">
        <v>171</v>
      </c>
      <c r="B116" s="212"/>
      <c r="C116" s="213"/>
      <c r="D116" s="214">
        <f>SUM(D113:D115)</f>
        <v>451</v>
      </c>
      <c r="E116" s="214">
        <f aca="true" t="shared" si="23" ref="E116:Q116">SUM(E113:E115)</f>
        <v>565</v>
      </c>
      <c r="F116" s="214">
        <f t="shared" si="23"/>
        <v>3</v>
      </c>
      <c r="G116" s="214">
        <f t="shared" si="23"/>
        <v>7</v>
      </c>
      <c r="H116" s="214">
        <f t="shared" si="23"/>
        <v>2</v>
      </c>
      <c r="I116" s="214">
        <f t="shared" si="23"/>
        <v>0</v>
      </c>
      <c r="J116" s="214">
        <f t="shared" si="23"/>
        <v>4</v>
      </c>
      <c r="K116" s="214">
        <f t="shared" si="23"/>
        <v>1</v>
      </c>
      <c r="L116" s="214">
        <f t="shared" si="23"/>
        <v>0</v>
      </c>
      <c r="M116" s="214">
        <f t="shared" si="23"/>
        <v>0</v>
      </c>
      <c r="N116" s="214">
        <f t="shared" si="23"/>
        <v>2</v>
      </c>
      <c r="O116" s="214">
        <f t="shared" si="23"/>
        <v>7</v>
      </c>
      <c r="P116" s="214">
        <f t="shared" si="23"/>
        <v>0</v>
      </c>
      <c r="Q116" s="214">
        <f t="shared" si="23"/>
        <v>0</v>
      </c>
      <c r="R116" s="55">
        <f t="shared" si="7"/>
        <v>462</v>
      </c>
      <c r="S116" s="55">
        <f t="shared" si="8"/>
        <v>580</v>
      </c>
      <c r="T116" s="55">
        <f t="shared" si="9"/>
        <v>1042</v>
      </c>
    </row>
    <row r="117" spans="1:20" ht="27" customHeight="1">
      <c r="A117" s="73" t="s">
        <v>237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</row>
    <row r="118" spans="1:20" ht="27" customHeight="1">
      <c r="A118" s="172" t="s">
        <v>222</v>
      </c>
      <c r="B118" s="172"/>
      <c r="C118" s="172" t="s">
        <v>221</v>
      </c>
      <c r="D118" s="76" t="s">
        <v>2</v>
      </c>
      <c r="E118" s="76"/>
      <c r="F118" s="76" t="s">
        <v>220</v>
      </c>
      <c r="G118" s="76"/>
      <c r="H118" s="76" t="s">
        <v>219</v>
      </c>
      <c r="I118" s="76"/>
      <c r="J118" s="78" t="s">
        <v>97</v>
      </c>
      <c r="K118" s="79"/>
      <c r="L118" s="78" t="s">
        <v>218</v>
      </c>
      <c r="M118" s="79"/>
      <c r="N118" s="76" t="s">
        <v>5</v>
      </c>
      <c r="O118" s="76"/>
      <c r="P118" s="76" t="s">
        <v>217</v>
      </c>
      <c r="Q118" s="76"/>
      <c r="R118" s="76" t="s">
        <v>0</v>
      </c>
      <c r="S118" s="76"/>
      <c r="T118" s="76"/>
    </row>
    <row r="119" spans="1:28" ht="27" customHeight="1">
      <c r="A119" s="172"/>
      <c r="B119" s="172"/>
      <c r="C119" s="172"/>
      <c r="D119" s="55" t="s">
        <v>110</v>
      </c>
      <c r="E119" s="55" t="s">
        <v>111</v>
      </c>
      <c r="F119" s="55" t="s">
        <v>110</v>
      </c>
      <c r="G119" s="55" t="s">
        <v>111</v>
      </c>
      <c r="H119" s="55" t="s">
        <v>110</v>
      </c>
      <c r="I119" s="55" t="s">
        <v>111</v>
      </c>
      <c r="J119" s="55" t="s">
        <v>110</v>
      </c>
      <c r="K119" s="55" t="s">
        <v>111</v>
      </c>
      <c r="L119" s="55" t="s">
        <v>110</v>
      </c>
      <c r="M119" s="55" t="s">
        <v>111</v>
      </c>
      <c r="N119" s="55" t="s">
        <v>110</v>
      </c>
      <c r="O119" s="55" t="s">
        <v>111</v>
      </c>
      <c r="P119" s="55" t="s">
        <v>110</v>
      </c>
      <c r="Q119" s="55" t="s">
        <v>111</v>
      </c>
      <c r="R119" s="55" t="s">
        <v>110</v>
      </c>
      <c r="S119" s="55" t="s">
        <v>111</v>
      </c>
      <c r="T119" s="55" t="s">
        <v>20</v>
      </c>
      <c r="V119" s="104"/>
      <c r="W119" s="104"/>
      <c r="X119" s="104"/>
      <c r="Y119" s="104"/>
      <c r="Z119" s="104"/>
      <c r="AA119" s="104"/>
      <c r="AB119" s="104"/>
    </row>
    <row r="120" spans="1:20" ht="27" customHeight="1">
      <c r="A120" s="200" t="s">
        <v>23</v>
      </c>
      <c r="B120" s="200"/>
      <c r="C120" s="174" t="s">
        <v>176</v>
      </c>
      <c r="D120" s="175">
        <v>0</v>
      </c>
      <c r="E120" s="175">
        <v>0</v>
      </c>
      <c r="F120" s="176">
        <v>0</v>
      </c>
      <c r="G120" s="176">
        <v>0</v>
      </c>
      <c r="H120" s="176">
        <v>0</v>
      </c>
      <c r="I120" s="176">
        <v>0</v>
      </c>
      <c r="J120" s="176">
        <v>0</v>
      </c>
      <c r="K120" s="176">
        <v>0</v>
      </c>
      <c r="L120" s="176">
        <v>0</v>
      </c>
      <c r="M120" s="176">
        <v>0</v>
      </c>
      <c r="N120" s="176">
        <v>0</v>
      </c>
      <c r="O120" s="176">
        <v>0</v>
      </c>
      <c r="P120" s="176">
        <v>0</v>
      </c>
      <c r="Q120" s="176">
        <v>0</v>
      </c>
      <c r="R120" s="55">
        <f>+P120+N120+L120+J120+H120+F120+D120</f>
        <v>0</v>
      </c>
      <c r="S120" s="55">
        <f>+Q120+O120+M120+K120+I120+G120+E120</f>
        <v>0</v>
      </c>
      <c r="T120" s="55">
        <f>+S120+R120</f>
        <v>0</v>
      </c>
    </row>
    <row r="121" spans="1:20" ht="27" customHeight="1">
      <c r="A121" s="200"/>
      <c r="B121" s="200"/>
      <c r="C121" s="174" t="s">
        <v>178</v>
      </c>
      <c r="D121" s="175">
        <v>0</v>
      </c>
      <c r="E121" s="175">
        <v>0</v>
      </c>
      <c r="F121" s="176">
        <v>0</v>
      </c>
      <c r="G121" s="176">
        <v>0</v>
      </c>
      <c r="H121" s="176">
        <v>0</v>
      </c>
      <c r="I121" s="176">
        <v>0</v>
      </c>
      <c r="J121" s="176">
        <v>0</v>
      </c>
      <c r="K121" s="176">
        <v>0</v>
      </c>
      <c r="L121" s="176">
        <v>0</v>
      </c>
      <c r="M121" s="176">
        <v>0</v>
      </c>
      <c r="N121" s="176">
        <v>0</v>
      </c>
      <c r="O121" s="176">
        <v>0</v>
      </c>
      <c r="P121" s="176">
        <v>0</v>
      </c>
      <c r="Q121" s="176">
        <v>0</v>
      </c>
      <c r="R121" s="55">
        <f aca="true" t="shared" si="24" ref="R121:R184">+P121+N121+L121+J121+H121+F121+D121</f>
        <v>0</v>
      </c>
      <c r="S121" s="55">
        <f aca="true" t="shared" si="25" ref="S121:S184">+Q121+O121+M121+K121+I121+G121+E121</f>
        <v>0</v>
      </c>
      <c r="T121" s="55">
        <f aca="true" t="shared" si="26" ref="T121:T184">+S121+R121</f>
        <v>0</v>
      </c>
    </row>
    <row r="122" spans="1:20" ht="27" customHeight="1">
      <c r="A122" s="200" t="s">
        <v>24</v>
      </c>
      <c r="B122" s="200"/>
      <c r="C122" s="174" t="s">
        <v>176</v>
      </c>
      <c r="D122" s="175">
        <v>0</v>
      </c>
      <c r="E122" s="175">
        <v>0</v>
      </c>
      <c r="F122" s="175">
        <v>0</v>
      </c>
      <c r="G122" s="175">
        <v>0</v>
      </c>
      <c r="H122" s="175">
        <v>0</v>
      </c>
      <c r="I122" s="175">
        <v>0</v>
      </c>
      <c r="J122" s="175">
        <v>0</v>
      </c>
      <c r="K122" s="175">
        <v>0</v>
      </c>
      <c r="L122" s="175">
        <v>0</v>
      </c>
      <c r="M122" s="175">
        <v>0</v>
      </c>
      <c r="N122" s="175">
        <v>0</v>
      </c>
      <c r="O122" s="175">
        <v>0</v>
      </c>
      <c r="P122" s="175">
        <v>0</v>
      </c>
      <c r="Q122" s="175">
        <v>0</v>
      </c>
      <c r="R122" s="55">
        <f t="shared" si="24"/>
        <v>0</v>
      </c>
      <c r="S122" s="55">
        <f t="shared" si="25"/>
        <v>0</v>
      </c>
      <c r="T122" s="55">
        <f t="shared" si="26"/>
        <v>0</v>
      </c>
    </row>
    <row r="123" spans="1:20" ht="27" customHeight="1">
      <c r="A123" s="200"/>
      <c r="B123" s="200"/>
      <c r="C123" s="174" t="s">
        <v>178</v>
      </c>
      <c r="D123" s="175">
        <v>0</v>
      </c>
      <c r="E123" s="175">
        <v>0</v>
      </c>
      <c r="F123" s="175">
        <v>0</v>
      </c>
      <c r="G123" s="175">
        <v>0</v>
      </c>
      <c r="H123" s="175">
        <v>0</v>
      </c>
      <c r="I123" s="175">
        <v>0</v>
      </c>
      <c r="J123" s="175">
        <v>0</v>
      </c>
      <c r="K123" s="175">
        <v>0</v>
      </c>
      <c r="L123" s="175">
        <v>0</v>
      </c>
      <c r="M123" s="175">
        <v>0</v>
      </c>
      <c r="N123" s="175">
        <v>0</v>
      </c>
      <c r="O123" s="175">
        <v>0</v>
      </c>
      <c r="P123" s="175">
        <v>0</v>
      </c>
      <c r="Q123" s="175">
        <v>0</v>
      </c>
      <c r="R123" s="55">
        <f t="shared" si="24"/>
        <v>0</v>
      </c>
      <c r="S123" s="55">
        <f t="shared" si="25"/>
        <v>0</v>
      </c>
      <c r="T123" s="55">
        <f t="shared" si="26"/>
        <v>0</v>
      </c>
    </row>
    <row r="124" spans="1:20" ht="27" customHeight="1">
      <c r="A124" s="200" t="s">
        <v>25</v>
      </c>
      <c r="B124" s="200"/>
      <c r="C124" s="174" t="s">
        <v>176</v>
      </c>
      <c r="D124" s="175">
        <v>0</v>
      </c>
      <c r="E124" s="175">
        <v>0</v>
      </c>
      <c r="F124" s="175">
        <v>0</v>
      </c>
      <c r="G124" s="175">
        <v>0</v>
      </c>
      <c r="H124" s="175">
        <v>0</v>
      </c>
      <c r="I124" s="175">
        <v>0</v>
      </c>
      <c r="J124" s="175">
        <v>0</v>
      </c>
      <c r="K124" s="175">
        <v>0</v>
      </c>
      <c r="L124" s="175">
        <v>0</v>
      </c>
      <c r="M124" s="175">
        <v>0</v>
      </c>
      <c r="N124" s="175">
        <v>0</v>
      </c>
      <c r="O124" s="175">
        <v>0</v>
      </c>
      <c r="P124" s="175">
        <v>0</v>
      </c>
      <c r="Q124" s="175">
        <v>0</v>
      </c>
      <c r="R124" s="55">
        <f t="shared" si="24"/>
        <v>0</v>
      </c>
      <c r="S124" s="55">
        <f t="shared" si="25"/>
        <v>0</v>
      </c>
      <c r="T124" s="55">
        <f t="shared" si="26"/>
        <v>0</v>
      </c>
    </row>
    <row r="125" spans="1:20" ht="27" customHeight="1">
      <c r="A125" s="200"/>
      <c r="B125" s="200"/>
      <c r="C125" s="174" t="s">
        <v>178</v>
      </c>
      <c r="D125" s="175">
        <v>0</v>
      </c>
      <c r="E125" s="175">
        <v>0</v>
      </c>
      <c r="F125" s="175">
        <v>0</v>
      </c>
      <c r="G125" s="175">
        <v>0</v>
      </c>
      <c r="H125" s="175">
        <v>0</v>
      </c>
      <c r="I125" s="175">
        <v>0</v>
      </c>
      <c r="J125" s="175">
        <v>0</v>
      </c>
      <c r="K125" s="175">
        <v>0</v>
      </c>
      <c r="L125" s="175">
        <v>0</v>
      </c>
      <c r="M125" s="175">
        <v>0</v>
      </c>
      <c r="N125" s="175">
        <v>0</v>
      </c>
      <c r="O125" s="175">
        <v>0</v>
      </c>
      <c r="P125" s="175">
        <v>0</v>
      </c>
      <c r="Q125" s="175">
        <v>0</v>
      </c>
      <c r="R125" s="55">
        <f t="shared" si="24"/>
        <v>0</v>
      </c>
      <c r="S125" s="55">
        <f t="shared" si="25"/>
        <v>0</v>
      </c>
      <c r="T125" s="55">
        <f t="shared" si="26"/>
        <v>0</v>
      </c>
    </row>
    <row r="126" spans="1:20" ht="27" customHeight="1">
      <c r="A126" s="200" t="s">
        <v>216</v>
      </c>
      <c r="B126" s="200"/>
      <c r="C126" s="174" t="s">
        <v>176</v>
      </c>
      <c r="D126" s="175">
        <v>0</v>
      </c>
      <c r="E126" s="175">
        <v>0</v>
      </c>
      <c r="F126" s="175">
        <v>0</v>
      </c>
      <c r="G126" s="175">
        <v>0</v>
      </c>
      <c r="H126" s="175">
        <v>0</v>
      </c>
      <c r="I126" s="175">
        <v>0</v>
      </c>
      <c r="J126" s="175">
        <v>0</v>
      </c>
      <c r="K126" s="175">
        <v>0</v>
      </c>
      <c r="L126" s="175">
        <v>0</v>
      </c>
      <c r="M126" s="175">
        <v>0</v>
      </c>
      <c r="N126" s="175">
        <v>0</v>
      </c>
      <c r="O126" s="175">
        <v>0</v>
      </c>
      <c r="P126" s="175">
        <v>0</v>
      </c>
      <c r="Q126" s="175">
        <v>0</v>
      </c>
      <c r="R126" s="55">
        <f t="shared" si="24"/>
        <v>0</v>
      </c>
      <c r="S126" s="55">
        <f t="shared" si="25"/>
        <v>0</v>
      </c>
      <c r="T126" s="55">
        <f t="shared" si="26"/>
        <v>0</v>
      </c>
    </row>
    <row r="127" spans="1:20" ht="27" customHeight="1">
      <c r="A127" s="200"/>
      <c r="B127" s="200"/>
      <c r="C127" s="174" t="s">
        <v>178</v>
      </c>
      <c r="D127" s="175">
        <v>0</v>
      </c>
      <c r="E127" s="175">
        <v>0</v>
      </c>
      <c r="F127" s="175">
        <v>0</v>
      </c>
      <c r="G127" s="175">
        <v>0</v>
      </c>
      <c r="H127" s="175">
        <v>0</v>
      </c>
      <c r="I127" s="175">
        <v>0</v>
      </c>
      <c r="J127" s="175">
        <v>0</v>
      </c>
      <c r="K127" s="175">
        <v>0</v>
      </c>
      <c r="L127" s="175">
        <v>0</v>
      </c>
      <c r="M127" s="175">
        <v>0</v>
      </c>
      <c r="N127" s="175">
        <v>0</v>
      </c>
      <c r="O127" s="175">
        <v>0</v>
      </c>
      <c r="P127" s="175">
        <v>0</v>
      </c>
      <c r="Q127" s="175">
        <v>0</v>
      </c>
      <c r="R127" s="55">
        <f t="shared" si="24"/>
        <v>0</v>
      </c>
      <c r="S127" s="55">
        <f t="shared" si="25"/>
        <v>0</v>
      </c>
      <c r="T127" s="55">
        <f t="shared" si="26"/>
        <v>0</v>
      </c>
    </row>
    <row r="128" spans="1:20" ht="27" customHeight="1">
      <c r="A128" s="200" t="s">
        <v>26</v>
      </c>
      <c r="B128" s="200"/>
      <c r="C128" s="174" t="s">
        <v>176</v>
      </c>
      <c r="D128" s="175">
        <v>0</v>
      </c>
      <c r="E128" s="175">
        <v>0</v>
      </c>
      <c r="F128" s="175">
        <v>0</v>
      </c>
      <c r="G128" s="175">
        <v>0</v>
      </c>
      <c r="H128" s="175">
        <v>0</v>
      </c>
      <c r="I128" s="175">
        <v>0</v>
      </c>
      <c r="J128" s="175">
        <v>0</v>
      </c>
      <c r="K128" s="175">
        <v>0</v>
      </c>
      <c r="L128" s="175">
        <v>0</v>
      </c>
      <c r="M128" s="175">
        <v>0</v>
      </c>
      <c r="N128" s="175">
        <v>0</v>
      </c>
      <c r="O128" s="175">
        <v>0</v>
      </c>
      <c r="P128" s="175">
        <v>0</v>
      </c>
      <c r="Q128" s="175">
        <v>0</v>
      </c>
      <c r="R128" s="55">
        <f t="shared" si="24"/>
        <v>0</v>
      </c>
      <c r="S128" s="55">
        <f t="shared" si="25"/>
        <v>0</v>
      </c>
      <c r="T128" s="55">
        <f t="shared" si="26"/>
        <v>0</v>
      </c>
    </row>
    <row r="129" spans="1:20" ht="27" customHeight="1">
      <c r="A129" s="200"/>
      <c r="B129" s="200"/>
      <c r="C129" s="174" t="s">
        <v>178</v>
      </c>
      <c r="D129" s="175">
        <v>0</v>
      </c>
      <c r="E129" s="175">
        <v>0</v>
      </c>
      <c r="F129" s="175">
        <v>0</v>
      </c>
      <c r="G129" s="175">
        <v>0</v>
      </c>
      <c r="H129" s="175">
        <v>0</v>
      </c>
      <c r="I129" s="175">
        <v>0</v>
      </c>
      <c r="J129" s="175">
        <v>0</v>
      </c>
      <c r="K129" s="175">
        <v>0</v>
      </c>
      <c r="L129" s="175">
        <v>0</v>
      </c>
      <c r="M129" s="175">
        <v>0</v>
      </c>
      <c r="N129" s="175">
        <v>0</v>
      </c>
      <c r="O129" s="175">
        <v>0</v>
      </c>
      <c r="P129" s="175">
        <v>0</v>
      </c>
      <c r="Q129" s="175">
        <v>0</v>
      </c>
      <c r="R129" s="55">
        <f t="shared" si="24"/>
        <v>0</v>
      </c>
      <c r="S129" s="55">
        <f t="shared" si="25"/>
        <v>0</v>
      </c>
      <c r="T129" s="55">
        <f t="shared" si="26"/>
        <v>0</v>
      </c>
    </row>
    <row r="130" spans="1:20" ht="27" customHeight="1">
      <c r="A130" s="215" t="s">
        <v>215</v>
      </c>
      <c r="B130" s="178" t="s">
        <v>214</v>
      </c>
      <c r="C130" s="174" t="s">
        <v>176</v>
      </c>
      <c r="D130" s="175">
        <v>0</v>
      </c>
      <c r="E130" s="175">
        <v>0</v>
      </c>
      <c r="F130" s="175">
        <v>0</v>
      </c>
      <c r="G130" s="175">
        <v>0</v>
      </c>
      <c r="H130" s="175">
        <v>0</v>
      </c>
      <c r="I130" s="175">
        <v>0</v>
      </c>
      <c r="J130" s="175">
        <v>0</v>
      </c>
      <c r="K130" s="175">
        <v>0</v>
      </c>
      <c r="L130" s="175">
        <v>0</v>
      </c>
      <c r="M130" s="175">
        <v>0</v>
      </c>
      <c r="N130" s="175">
        <v>0</v>
      </c>
      <c r="O130" s="175">
        <v>0</v>
      </c>
      <c r="P130" s="175">
        <v>0</v>
      </c>
      <c r="Q130" s="175">
        <v>0</v>
      </c>
      <c r="R130" s="55">
        <f t="shared" si="24"/>
        <v>0</v>
      </c>
      <c r="S130" s="55">
        <f t="shared" si="25"/>
        <v>0</v>
      </c>
      <c r="T130" s="55">
        <f t="shared" si="26"/>
        <v>0</v>
      </c>
    </row>
    <row r="131" spans="1:20" ht="27" customHeight="1">
      <c r="A131" s="216"/>
      <c r="B131" s="180"/>
      <c r="C131" s="174" t="s">
        <v>178</v>
      </c>
      <c r="D131" s="175">
        <v>0</v>
      </c>
      <c r="E131" s="175">
        <v>0</v>
      </c>
      <c r="F131" s="175">
        <v>0</v>
      </c>
      <c r="G131" s="175">
        <v>0</v>
      </c>
      <c r="H131" s="175">
        <v>0</v>
      </c>
      <c r="I131" s="175">
        <v>0</v>
      </c>
      <c r="J131" s="175">
        <v>0</v>
      </c>
      <c r="K131" s="175">
        <v>0</v>
      </c>
      <c r="L131" s="175">
        <v>0</v>
      </c>
      <c r="M131" s="175">
        <v>0</v>
      </c>
      <c r="N131" s="175">
        <v>0</v>
      </c>
      <c r="O131" s="175">
        <v>0</v>
      </c>
      <c r="P131" s="175">
        <v>0</v>
      </c>
      <c r="Q131" s="175">
        <v>0</v>
      </c>
      <c r="R131" s="55">
        <f t="shared" si="24"/>
        <v>0</v>
      </c>
      <c r="S131" s="55">
        <f t="shared" si="25"/>
        <v>0</v>
      </c>
      <c r="T131" s="55">
        <f t="shared" si="26"/>
        <v>0</v>
      </c>
    </row>
    <row r="132" spans="1:20" ht="27" customHeight="1">
      <c r="A132" s="216"/>
      <c r="B132" s="178" t="s">
        <v>213</v>
      </c>
      <c r="C132" s="174" t="s">
        <v>176</v>
      </c>
      <c r="D132" s="175">
        <v>0</v>
      </c>
      <c r="E132" s="175">
        <v>0</v>
      </c>
      <c r="F132" s="175">
        <v>0</v>
      </c>
      <c r="G132" s="175">
        <v>0</v>
      </c>
      <c r="H132" s="175">
        <v>0</v>
      </c>
      <c r="I132" s="175">
        <v>0</v>
      </c>
      <c r="J132" s="175">
        <v>0</v>
      </c>
      <c r="K132" s="175">
        <v>0</v>
      </c>
      <c r="L132" s="175">
        <v>0</v>
      </c>
      <c r="M132" s="175">
        <v>0</v>
      </c>
      <c r="N132" s="175">
        <v>0</v>
      </c>
      <c r="O132" s="175">
        <v>0</v>
      </c>
      <c r="P132" s="175">
        <v>0</v>
      </c>
      <c r="Q132" s="175">
        <v>0</v>
      </c>
      <c r="R132" s="55">
        <f t="shared" si="24"/>
        <v>0</v>
      </c>
      <c r="S132" s="55">
        <f t="shared" si="25"/>
        <v>0</v>
      </c>
      <c r="T132" s="55">
        <f t="shared" si="26"/>
        <v>0</v>
      </c>
    </row>
    <row r="133" spans="1:20" ht="27" customHeight="1">
      <c r="A133" s="216"/>
      <c r="B133" s="180" t="s">
        <v>212</v>
      </c>
      <c r="C133" s="174" t="s">
        <v>178</v>
      </c>
      <c r="D133" s="175">
        <v>0</v>
      </c>
      <c r="E133" s="175">
        <v>0</v>
      </c>
      <c r="F133" s="175">
        <v>0</v>
      </c>
      <c r="G133" s="175">
        <v>0</v>
      </c>
      <c r="H133" s="175">
        <v>0</v>
      </c>
      <c r="I133" s="175">
        <v>0</v>
      </c>
      <c r="J133" s="175">
        <v>0</v>
      </c>
      <c r="K133" s="175">
        <v>0</v>
      </c>
      <c r="L133" s="175">
        <v>0</v>
      </c>
      <c r="M133" s="175">
        <v>0</v>
      </c>
      <c r="N133" s="175">
        <v>0</v>
      </c>
      <c r="O133" s="175">
        <v>0</v>
      </c>
      <c r="P133" s="175">
        <v>0</v>
      </c>
      <c r="Q133" s="175">
        <v>0</v>
      </c>
      <c r="R133" s="55">
        <f t="shared" si="24"/>
        <v>0</v>
      </c>
      <c r="S133" s="55">
        <f t="shared" si="25"/>
        <v>0</v>
      </c>
      <c r="T133" s="55">
        <f t="shared" si="26"/>
        <v>0</v>
      </c>
    </row>
    <row r="134" spans="1:20" ht="27" customHeight="1">
      <c r="A134" s="216"/>
      <c r="B134" s="178" t="s">
        <v>211</v>
      </c>
      <c r="C134" s="174" t="s">
        <v>176</v>
      </c>
      <c r="D134" s="175">
        <v>0</v>
      </c>
      <c r="E134" s="175">
        <v>0</v>
      </c>
      <c r="F134" s="175">
        <v>0</v>
      </c>
      <c r="G134" s="175">
        <v>0</v>
      </c>
      <c r="H134" s="175">
        <v>0</v>
      </c>
      <c r="I134" s="175">
        <v>0</v>
      </c>
      <c r="J134" s="175">
        <v>0</v>
      </c>
      <c r="K134" s="175">
        <v>0</v>
      </c>
      <c r="L134" s="175">
        <v>0</v>
      </c>
      <c r="M134" s="175">
        <v>0</v>
      </c>
      <c r="N134" s="175">
        <v>0</v>
      </c>
      <c r="O134" s="175">
        <v>0</v>
      </c>
      <c r="P134" s="175">
        <v>0</v>
      </c>
      <c r="Q134" s="175">
        <v>0</v>
      </c>
      <c r="R134" s="55">
        <f t="shared" si="24"/>
        <v>0</v>
      </c>
      <c r="S134" s="55">
        <f t="shared" si="25"/>
        <v>0</v>
      </c>
      <c r="T134" s="55">
        <f t="shared" si="26"/>
        <v>0</v>
      </c>
    </row>
    <row r="135" spans="1:20" ht="27" customHeight="1">
      <c r="A135" s="216"/>
      <c r="B135" s="180" t="s">
        <v>211</v>
      </c>
      <c r="C135" s="174" t="s">
        <v>178</v>
      </c>
      <c r="D135" s="175">
        <v>0</v>
      </c>
      <c r="E135" s="175">
        <v>0</v>
      </c>
      <c r="F135" s="175">
        <v>0</v>
      </c>
      <c r="G135" s="175">
        <v>0</v>
      </c>
      <c r="H135" s="175">
        <v>0</v>
      </c>
      <c r="I135" s="175">
        <v>0</v>
      </c>
      <c r="J135" s="175">
        <v>0</v>
      </c>
      <c r="K135" s="175">
        <v>0</v>
      </c>
      <c r="L135" s="175">
        <v>0</v>
      </c>
      <c r="M135" s="175">
        <v>0</v>
      </c>
      <c r="N135" s="175">
        <v>0</v>
      </c>
      <c r="O135" s="175">
        <v>0</v>
      </c>
      <c r="P135" s="175">
        <v>0</v>
      </c>
      <c r="Q135" s="175">
        <v>0</v>
      </c>
      <c r="R135" s="55">
        <f t="shared" si="24"/>
        <v>0</v>
      </c>
      <c r="S135" s="55">
        <f t="shared" si="25"/>
        <v>0</v>
      </c>
      <c r="T135" s="55">
        <f t="shared" si="26"/>
        <v>0</v>
      </c>
    </row>
    <row r="136" spans="1:20" ht="27" customHeight="1">
      <c r="A136" s="216"/>
      <c r="B136" s="178" t="s">
        <v>210</v>
      </c>
      <c r="C136" s="174" t="s">
        <v>176</v>
      </c>
      <c r="D136" s="175">
        <v>0</v>
      </c>
      <c r="E136" s="175">
        <v>0</v>
      </c>
      <c r="F136" s="175">
        <v>0</v>
      </c>
      <c r="G136" s="175">
        <v>0</v>
      </c>
      <c r="H136" s="175">
        <v>0</v>
      </c>
      <c r="I136" s="175">
        <v>0</v>
      </c>
      <c r="J136" s="175">
        <v>0</v>
      </c>
      <c r="K136" s="175">
        <v>0</v>
      </c>
      <c r="L136" s="175">
        <v>0</v>
      </c>
      <c r="M136" s="175">
        <v>0</v>
      </c>
      <c r="N136" s="175">
        <v>0</v>
      </c>
      <c r="O136" s="175">
        <v>0</v>
      </c>
      <c r="P136" s="175">
        <v>0</v>
      </c>
      <c r="Q136" s="175">
        <v>0</v>
      </c>
      <c r="R136" s="55">
        <f t="shared" si="24"/>
        <v>0</v>
      </c>
      <c r="S136" s="55">
        <f t="shared" si="25"/>
        <v>0</v>
      </c>
      <c r="T136" s="55">
        <f t="shared" si="26"/>
        <v>0</v>
      </c>
    </row>
    <row r="137" spans="1:20" ht="27" customHeight="1">
      <c r="A137" s="216"/>
      <c r="B137" s="180" t="s">
        <v>210</v>
      </c>
      <c r="C137" s="174" t="s">
        <v>178</v>
      </c>
      <c r="D137" s="175">
        <v>0</v>
      </c>
      <c r="E137" s="175">
        <v>0</v>
      </c>
      <c r="F137" s="175">
        <v>0</v>
      </c>
      <c r="G137" s="175">
        <v>0</v>
      </c>
      <c r="H137" s="175">
        <v>0</v>
      </c>
      <c r="I137" s="175">
        <v>0</v>
      </c>
      <c r="J137" s="175">
        <v>0</v>
      </c>
      <c r="K137" s="175">
        <v>0</v>
      </c>
      <c r="L137" s="175">
        <v>0</v>
      </c>
      <c r="M137" s="175">
        <v>0</v>
      </c>
      <c r="N137" s="175">
        <v>0</v>
      </c>
      <c r="O137" s="175">
        <v>0</v>
      </c>
      <c r="P137" s="175">
        <v>0</v>
      </c>
      <c r="Q137" s="175">
        <v>0</v>
      </c>
      <c r="R137" s="55">
        <f t="shared" si="24"/>
        <v>0</v>
      </c>
      <c r="S137" s="55">
        <f t="shared" si="25"/>
        <v>0</v>
      </c>
      <c r="T137" s="55">
        <f t="shared" si="26"/>
        <v>0</v>
      </c>
    </row>
    <row r="138" spans="1:20" ht="27" customHeight="1">
      <c r="A138" s="216"/>
      <c r="B138" s="178" t="s">
        <v>209</v>
      </c>
      <c r="C138" s="174" t="s">
        <v>176</v>
      </c>
      <c r="D138" s="175">
        <v>0</v>
      </c>
      <c r="E138" s="175">
        <v>0</v>
      </c>
      <c r="F138" s="175">
        <v>0</v>
      </c>
      <c r="G138" s="175">
        <v>0</v>
      </c>
      <c r="H138" s="175">
        <v>0</v>
      </c>
      <c r="I138" s="175">
        <v>0</v>
      </c>
      <c r="J138" s="175">
        <v>0</v>
      </c>
      <c r="K138" s="175">
        <v>0</v>
      </c>
      <c r="L138" s="175">
        <v>0</v>
      </c>
      <c r="M138" s="175">
        <v>0</v>
      </c>
      <c r="N138" s="175">
        <v>0</v>
      </c>
      <c r="O138" s="175">
        <v>0</v>
      </c>
      <c r="P138" s="175">
        <v>0</v>
      </c>
      <c r="Q138" s="175">
        <v>0</v>
      </c>
      <c r="R138" s="55">
        <f t="shared" si="24"/>
        <v>0</v>
      </c>
      <c r="S138" s="55">
        <f t="shared" si="25"/>
        <v>0</v>
      </c>
      <c r="T138" s="55">
        <f t="shared" si="26"/>
        <v>0</v>
      </c>
    </row>
    <row r="139" spans="1:20" ht="27" customHeight="1">
      <c r="A139" s="216"/>
      <c r="B139" s="180" t="s">
        <v>209</v>
      </c>
      <c r="C139" s="174" t="s">
        <v>178</v>
      </c>
      <c r="D139" s="175">
        <v>0</v>
      </c>
      <c r="E139" s="175">
        <v>0</v>
      </c>
      <c r="F139" s="175">
        <v>0</v>
      </c>
      <c r="G139" s="175">
        <v>0</v>
      </c>
      <c r="H139" s="175">
        <v>0</v>
      </c>
      <c r="I139" s="175">
        <v>0</v>
      </c>
      <c r="J139" s="175">
        <v>0</v>
      </c>
      <c r="K139" s="175">
        <v>0</v>
      </c>
      <c r="L139" s="175">
        <v>0</v>
      </c>
      <c r="M139" s="175">
        <v>0</v>
      </c>
      <c r="N139" s="175">
        <v>0</v>
      </c>
      <c r="O139" s="175">
        <v>0</v>
      </c>
      <c r="P139" s="175">
        <v>0</v>
      </c>
      <c r="Q139" s="175">
        <v>0</v>
      </c>
      <c r="R139" s="55">
        <f t="shared" si="24"/>
        <v>0</v>
      </c>
      <c r="S139" s="55">
        <f t="shared" si="25"/>
        <v>0</v>
      </c>
      <c r="T139" s="55">
        <f t="shared" si="26"/>
        <v>0</v>
      </c>
    </row>
    <row r="140" spans="1:20" ht="27" customHeight="1">
      <c r="A140" s="216"/>
      <c r="B140" s="181" t="s">
        <v>230</v>
      </c>
      <c r="C140" s="174" t="s">
        <v>176</v>
      </c>
      <c r="D140" s="175">
        <v>0</v>
      </c>
      <c r="E140" s="175">
        <v>0</v>
      </c>
      <c r="F140" s="175">
        <v>0</v>
      </c>
      <c r="G140" s="175">
        <v>0</v>
      </c>
      <c r="H140" s="175">
        <v>0</v>
      </c>
      <c r="I140" s="175">
        <v>0</v>
      </c>
      <c r="J140" s="175">
        <v>0</v>
      </c>
      <c r="K140" s="175">
        <v>0</v>
      </c>
      <c r="L140" s="175">
        <v>0</v>
      </c>
      <c r="M140" s="175">
        <v>0</v>
      </c>
      <c r="N140" s="175">
        <v>0</v>
      </c>
      <c r="O140" s="175">
        <v>0</v>
      </c>
      <c r="P140" s="175">
        <v>0</v>
      </c>
      <c r="Q140" s="175">
        <v>0</v>
      </c>
      <c r="R140" s="55">
        <f t="shared" si="24"/>
        <v>0</v>
      </c>
      <c r="S140" s="55">
        <f t="shared" si="25"/>
        <v>0</v>
      </c>
      <c r="T140" s="55">
        <f t="shared" si="26"/>
        <v>0</v>
      </c>
    </row>
    <row r="141" spans="1:20" ht="27" customHeight="1">
      <c r="A141" s="216"/>
      <c r="B141" s="182" t="s">
        <v>208</v>
      </c>
      <c r="C141" s="174" t="s">
        <v>178</v>
      </c>
      <c r="D141" s="175">
        <v>0</v>
      </c>
      <c r="E141" s="175">
        <v>0</v>
      </c>
      <c r="F141" s="175">
        <v>0</v>
      </c>
      <c r="G141" s="175">
        <v>0</v>
      </c>
      <c r="H141" s="175">
        <v>0</v>
      </c>
      <c r="I141" s="175">
        <v>0</v>
      </c>
      <c r="J141" s="175">
        <v>0</v>
      </c>
      <c r="K141" s="175">
        <v>0</v>
      </c>
      <c r="L141" s="175">
        <v>0</v>
      </c>
      <c r="M141" s="175">
        <v>0</v>
      </c>
      <c r="N141" s="175">
        <v>0</v>
      </c>
      <c r="O141" s="175">
        <v>0</v>
      </c>
      <c r="P141" s="175">
        <v>0</v>
      </c>
      <c r="Q141" s="175">
        <v>0</v>
      </c>
      <c r="R141" s="55">
        <f t="shared" si="24"/>
        <v>0</v>
      </c>
      <c r="S141" s="55">
        <f t="shared" si="25"/>
        <v>0</v>
      </c>
      <c r="T141" s="55">
        <f t="shared" si="26"/>
        <v>0</v>
      </c>
    </row>
    <row r="142" spans="1:20" ht="27" customHeight="1">
      <c r="A142" s="216"/>
      <c r="B142" s="181" t="s">
        <v>229</v>
      </c>
      <c r="C142" s="174" t="s">
        <v>176</v>
      </c>
      <c r="D142" s="175">
        <v>0</v>
      </c>
      <c r="E142" s="175">
        <v>0</v>
      </c>
      <c r="F142" s="175">
        <v>0</v>
      </c>
      <c r="G142" s="175">
        <v>0</v>
      </c>
      <c r="H142" s="175">
        <v>0</v>
      </c>
      <c r="I142" s="175">
        <v>0</v>
      </c>
      <c r="J142" s="175">
        <v>0</v>
      </c>
      <c r="K142" s="175">
        <v>0</v>
      </c>
      <c r="L142" s="175">
        <v>0</v>
      </c>
      <c r="M142" s="175">
        <v>0</v>
      </c>
      <c r="N142" s="175">
        <v>0</v>
      </c>
      <c r="O142" s="175">
        <v>0</v>
      </c>
      <c r="P142" s="175">
        <v>0</v>
      </c>
      <c r="Q142" s="175">
        <v>0</v>
      </c>
      <c r="R142" s="55">
        <f t="shared" si="24"/>
        <v>0</v>
      </c>
      <c r="S142" s="55">
        <f t="shared" si="25"/>
        <v>0</v>
      </c>
      <c r="T142" s="55">
        <f t="shared" si="26"/>
        <v>0</v>
      </c>
    </row>
    <row r="143" spans="1:20" ht="27" customHeight="1">
      <c r="A143" s="216"/>
      <c r="B143" s="182" t="s">
        <v>207</v>
      </c>
      <c r="C143" s="174" t="s">
        <v>178</v>
      </c>
      <c r="D143" s="175">
        <v>0</v>
      </c>
      <c r="E143" s="175">
        <v>0</v>
      </c>
      <c r="F143" s="175">
        <v>0</v>
      </c>
      <c r="G143" s="175">
        <v>0</v>
      </c>
      <c r="H143" s="175">
        <v>0</v>
      </c>
      <c r="I143" s="175">
        <v>0</v>
      </c>
      <c r="J143" s="175">
        <v>0</v>
      </c>
      <c r="K143" s="175">
        <v>0</v>
      </c>
      <c r="L143" s="175">
        <v>0</v>
      </c>
      <c r="M143" s="175">
        <v>0</v>
      </c>
      <c r="N143" s="175">
        <v>0</v>
      </c>
      <c r="O143" s="175">
        <v>0</v>
      </c>
      <c r="P143" s="175">
        <v>0</v>
      </c>
      <c r="Q143" s="175">
        <v>0</v>
      </c>
      <c r="R143" s="55">
        <f t="shared" si="24"/>
        <v>0</v>
      </c>
      <c r="S143" s="55">
        <f t="shared" si="25"/>
        <v>0</v>
      </c>
      <c r="T143" s="55">
        <f t="shared" si="26"/>
        <v>0</v>
      </c>
    </row>
    <row r="144" spans="1:20" ht="27" customHeight="1">
      <c r="A144" s="216"/>
      <c r="B144" s="183" t="s">
        <v>27</v>
      </c>
      <c r="C144" s="56" t="s">
        <v>176</v>
      </c>
      <c r="D144" s="184">
        <f>+D130+D132+D134+D136+D138+D140+D142</f>
        <v>0</v>
      </c>
      <c r="E144" s="184">
        <f aca="true" t="shared" si="27" ref="E144:Q144">+E130+E132+E134+E136+E138+E140+E142</f>
        <v>0</v>
      </c>
      <c r="F144" s="184">
        <f t="shared" si="27"/>
        <v>0</v>
      </c>
      <c r="G144" s="184">
        <f t="shared" si="27"/>
        <v>0</v>
      </c>
      <c r="H144" s="184">
        <f t="shared" si="27"/>
        <v>0</v>
      </c>
      <c r="I144" s="184">
        <f t="shared" si="27"/>
        <v>0</v>
      </c>
      <c r="J144" s="184">
        <f t="shared" si="27"/>
        <v>0</v>
      </c>
      <c r="K144" s="184">
        <f t="shared" si="27"/>
        <v>0</v>
      </c>
      <c r="L144" s="184">
        <f t="shared" si="27"/>
        <v>0</v>
      </c>
      <c r="M144" s="184">
        <f t="shared" si="27"/>
        <v>0</v>
      </c>
      <c r="N144" s="184">
        <f t="shared" si="27"/>
        <v>0</v>
      </c>
      <c r="O144" s="184">
        <f t="shared" si="27"/>
        <v>0</v>
      </c>
      <c r="P144" s="184">
        <f t="shared" si="27"/>
        <v>0</v>
      </c>
      <c r="Q144" s="184">
        <f t="shared" si="27"/>
        <v>0</v>
      </c>
      <c r="R144" s="55">
        <f t="shared" si="24"/>
        <v>0</v>
      </c>
      <c r="S144" s="55">
        <f t="shared" si="25"/>
        <v>0</v>
      </c>
      <c r="T144" s="55">
        <f t="shared" si="26"/>
        <v>0</v>
      </c>
    </row>
    <row r="145" spans="1:20" ht="27" customHeight="1">
      <c r="A145" s="217"/>
      <c r="B145" s="186"/>
      <c r="C145" s="56" t="s">
        <v>178</v>
      </c>
      <c r="D145" s="184">
        <f>+D131+D133+D135+D137+D139+D141+D143</f>
        <v>0</v>
      </c>
      <c r="E145" s="184">
        <f aca="true" t="shared" si="28" ref="E145:Q145">+E131+E133+E135+E137+E139+E141+E143</f>
        <v>0</v>
      </c>
      <c r="F145" s="184">
        <f t="shared" si="28"/>
        <v>0</v>
      </c>
      <c r="G145" s="184">
        <f t="shared" si="28"/>
        <v>0</v>
      </c>
      <c r="H145" s="184">
        <f t="shared" si="28"/>
        <v>0</v>
      </c>
      <c r="I145" s="184">
        <f t="shared" si="28"/>
        <v>0</v>
      </c>
      <c r="J145" s="184">
        <f t="shared" si="28"/>
        <v>0</v>
      </c>
      <c r="K145" s="184">
        <f t="shared" si="28"/>
        <v>0</v>
      </c>
      <c r="L145" s="184">
        <f t="shared" si="28"/>
        <v>0</v>
      </c>
      <c r="M145" s="184">
        <f t="shared" si="28"/>
        <v>0</v>
      </c>
      <c r="N145" s="184">
        <f t="shared" si="28"/>
        <v>0</v>
      </c>
      <c r="O145" s="184">
        <f t="shared" si="28"/>
        <v>0</v>
      </c>
      <c r="P145" s="184">
        <f t="shared" si="28"/>
        <v>0</v>
      </c>
      <c r="Q145" s="184">
        <f t="shared" si="28"/>
        <v>0</v>
      </c>
      <c r="R145" s="55">
        <f t="shared" si="24"/>
        <v>0</v>
      </c>
      <c r="S145" s="55">
        <f t="shared" si="25"/>
        <v>0</v>
      </c>
      <c r="T145" s="55">
        <f t="shared" si="26"/>
        <v>0</v>
      </c>
    </row>
    <row r="146" spans="1:20" ht="27" customHeight="1">
      <c r="A146" s="218" t="s">
        <v>206</v>
      </c>
      <c r="B146" s="219"/>
      <c r="C146" s="174" t="s">
        <v>176</v>
      </c>
      <c r="D146" s="175">
        <v>0</v>
      </c>
      <c r="E146" s="175">
        <v>0</v>
      </c>
      <c r="F146" s="175">
        <v>0</v>
      </c>
      <c r="G146" s="175">
        <v>0</v>
      </c>
      <c r="H146" s="175">
        <v>0</v>
      </c>
      <c r="I146" s="175">
        <v>0</v>
      </c>
      <c r="J146" s="175">
        <v>0</v>
      </c>
      <c r="K146" s="175">
        <v>0</v>
      </c>
      <c r="L146" s="175">
        <v>0</v>
      </c>
      <c r="M146" s="175">
        <v>0</v>
      </c>
      <c r="N146" s="175">
        <v>0</v>
      </c>
      <c r="O146" s="175">
        <v>0</v>
      </c>
      <c r="P146" s="175">
        <v>0</v>
      </c>
      <c r="Q146" s="175">
        <v>0</v>
      </c>
      <c r="R146" s="55">
        <f t="shared" si="24"/>
        <v>0</v>
      </c>
      <c r="S146" s="55">
        <f t="shared" si="25"/>
        <v>0</v>
      </c>
      <c r="T146" s="55">
        <f t="shared" si="26"/>
        <v>0</v>
      </c>
    </row>
    <row r="147" spans="1:20" ht="27" customHeight="1">
      <c r="A147" s="220"/>
      <c r="B147" s="221"/>
      <c r="C147" s="174" t="s">
        <v>178</v>
      </c>
      <c r="D147" s="175">
        <v>0</v>
      </c>
      <c r="E147" s="175">
        <v>0</v>
      </c>
      <c r="F147" s="175">
        <v>0</v>
      </c>
      <c r="G147" s="175">
        <v>0</v>
      </c>
      <c r="H147" s="175">
        <v>0</v>
      </c>
      <c r="I147" s="175">
        <v>0</v>
      </c>
      <c r="J147" s="175">
        <v>0</v>
      </c>
      <c r="K147" s="175">
        <v>0</v>
      </c>
      <c r="L147" s="175">
        <v>0</v>
      </c>
      <c r="M147" s="175">
        <v>0</v>
      </c>
      <c r="N147" s="175">
        <v>0</v>
      </c>
      <c r="O147" s="175">
        <v>0</v>
      </c>
      <c r="P147" s="175">
        <v>0</v>
      </c>
      <c r="Q147" s="175">
        <v>0</v>
      </c>
      <c r="R147" s="55">
        <f t="shared" si="24"/>
        <v>0</v>
      </c>
      <c r="S147" s="55">
        <f t="shared" si="25"/>
        <v>0</v>
      </c>
      <c r="T147" s="55">
        <f t="shared" si="26"/>
        <v>0</v>
      </c>
    </row>
    <row r="148" spans="1:20" ht="27" customHeight="1">
      <c r="A148" s="200" t="s">
        <v>77</v>
      </c>
      <c r="B148" s="200"/>
      <c r="C148" s="174" t="s">
        <v>176</v>
      </c>
      <c r="D148" s="175">
        <v>0</v>
      </c>
      <c r="E148" s="175">
        <v>0</v>
      </c>
      <c r="F148" s="175">
        <v>0</v>
      </c>
      <c r="G148" s="175">
        <v>0</v>
      </c>
      <c r="H148" s="175">
        <v>0</v>
      </c>
      <c r="I148" s="175">
        <v>0</v>
      </c>
      <c r="J148" s="175">
        <v>0</v>
      </c>
      <c r="K148" s="175">
        <v>0</v>
      </c>
      <c r="L148" s="175">
        <v>0</v>
      </c>
      <c r="M148" s="175">
        <v>0</v>
      </c>
      <c r="N148" s="175">
        <v>0</v>
      </c>
      <c r="O148" s="175">
        <v>0</v>
      </c>
      <c r="P148" s="175">
        <v>0</v>
      </c>
      <c r="Q148" s="175">
        <v>0</v>
      </c>
      <c r="R148" s="55">
        <f t="shared" si="24"/>
        <v>0</v>
      </c>
      <c r="S148" s="55">
        <f t="shared" si="25"/>
        <v>0</v>
      </c>
      <c r="T148" s="55">
        <f t="shared" si="26"/>
        <v>0</v>
      </c>
    </row>
    <row r="149" spans="1:20" ht="27" customHeight="1">
      <c r="A149" s="200"/>
      <c r="B149" s="200"/>
      <c r="C149" s="174" t="s">
        <v>178</v>
      </c>
      <c r="D149" s="175">
        <v>0</v>
      </c>
      <c r="E149" s="175">
        <v>0</v>
      </c>
      <c r="F149" s="175">
        <v>0</v>
      </c>
      <c r="G149" s="175">
        <v>0</v>
      </c>
      <c r="H149" s="175">
        <v>0</v>
      </c>
      <c r="I149" s="175">
        <v>0</v>
      </c>
      <c r="J149" s="175">
        <v>0</v>
      </c>
      <c r="K149" s="175">
        <v>0</v>
      </c>
      <c r="L149" s="175">
        <v>0</v>
      </c>
      <c r="M149" s="175">
        <v>0</v>
      </c>
      <c r="N149" s="175">
        <v>0</v>
      </c>
      <c r="O149" s="175">
        <v>0</v>
      </c>
      <c r="P149" s="175">
        <v>0</v>
      </c>
      <c r="Q149" s="175">
        <v>0</v>
      </c>
      <c r="R149" s="55">
        <f t="shared" si="24"/>
        <v>0</v>
      </c>
      <c r="S149" s="55">
        <f t="shared" si="25"/>
        <v>0</v>
      </c>
      <c r="T149" s="55">
        <f t="shared" si="26"/>
        <v>0</v>
      </c>
    </row>
    <row r="150" spans="1:20" ht="27" customHeight="1">
      <c r="A150" s="222" t="s">
        <v>205</v>
      </c>
      <c r="B150" s="223"/>
      <c r="C150" s="174" t="s">
        <v>176</v>
      </c>
      <c r="D150" s="175">
        <v>0</v>
      </c>
      <c r="E150" s="175">
        <v>0</v>
      </c>
      <c r="F150" s="175">
        <v>0</v>
      </c>
      <c r="G150" s="175">
        <v>0</v>
      </c>
      <c r="H150" s="175">
        <v>0</v>
      </c>
      <c r="I150" s="175">
        <v>0</v>
      </c>
      <c r="J150" s="175">
        <v>0</v>
      </c>
      <c r="K150" s="175">
        <v>0</v>
      </c>
      <c r="L150" s="175">
        <v>0</v>
      </c>
      <c r="M150" s="175">
        <v>0</v>
      </c>
      <c r="N150" s="175">
        <v>0</v>
      </c>
      <c r="O150" s="175">
        <v>0</v>
      </c>
      <c r="P150" s="175">
        <v>0</v>
      </c>
      <c r="Q150" s="175">
        <v>0</v>
      </c>
      <c r="R150" s="55">
        <f t="shared" si="24"/>
        <v>0</v>
      </c>
      <c r="S150" s="55">
        <f t="shared" si="25"/>
        <v>0</v>
      </c>
      <c r="T150" s="55">
        <f t="shared" si="26"/>
        <v>0</v>
      </c>
    </row>
    <row r="151" spans="1:20" ht="27" customHeight="1">
      <c r="A151" s="224"/>
      <c r="B151" s="225"/>
      <c r="C151" s="174" t="s">
        <v>178</v>
      </c>
      <c r="D151" s="175">
        <v>0</v>
      </c>
      <c r="E151" s="175">
        <v>0</v>
      </c>
      <c r="F151" s="175">
        <v>0</v>
      </c>
      <c r="G151" s="175">
        <v>0</v>
      </c>
      <c r="H151" s="175">
        <v>0</v>
      </c>
      <c r="I151" s="175">
        <v>0</v>
      </c>
      <c r="J151" s="175">
        <v>0</v>
      </c>
      <c r="K151" s="175">
        <v>0</v>
      </c>
      <c r="L151" s="175">
        <v>0</v>
      </c>
      <c r="M151" s="175">
        <v>0</v>
      </c>
      <c r="N151" s="175">
        <v>0</v>
      </c>
      <c r="O151" s="175">
        <v>0</v>
      </c>
      <c r="P151" s="175">
        <v>0</v>
      </c>
      <c r="Q151" s="175">
        <v>0</v>
      </c>
      <c r="R151" s="55">
        <f t="shared" si="24"/>
        <v>0</v>
      </c>
      <c r="S151" s="55">
        <f t="shared" si="25"/>
        <v>0</v>
      </c>
      <c r="T151" s="55">
        <f t="shared" si="26"/>
        <v>0</v>
      </c>
    </row>
    <row r="152" spans="1:20" ht="27" customHeight="1">
      <c r="A152" s="226" t="s">
        <v>204</v>
      </c>
      <c r="B152" s="178" t="s">
        <v>203</v>
      </c>
      <c r="C152" s="174" t="s">
        <v>176</v>
      </c>
      <c r="D152" s="175">
        <v>0</v>
      </c>
      <c r="E152" s="175">
        <v>0</v>
      </c>
      <c r="F152" s="58">
        <v>0</v>
      </c>
      <c r="G152" s="58">
        <v>0</v>
      </c>
      <c r="H152" s="58">
        <v>0</v>
      </c>
      <c r="I152" s="58">
        <v>0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5">
        <f t="shared" si="24"/>
        <v>0</v>
      </c>
      <c r="S152" s="55">
        <f t="shared" si="25"/>
        <v>0</v>
      </c>
      <c r="T152" s="55">
        <f t="shared" si="26"/>
        <v>0</v>
      </c>
    </row>
    <row r="153" spans="1:20" ht="27" customHeight="1">
      <c r="A153" s="226"/>
      <c r="B153" s="180" t="s">
        <v>203</v>
      </c>
      <c r="C153" s="174" t="s">
        <v>178</v>
      </c>
      <c r="D153" s="175">
        <v>0</v>
      </c>
      <c r="E153" s="175">
        <v>0</v>
      </c>
      <c r="F153" s="175">
        <v>0</v>
      </c>
      <c r="G153" s="175">
        <v>0</v>
      </c>
      <c r="H153" s="175">
        <v>0</v>
      </c>
      <c r="I153" s="175">
        <v>0</v>
      </c>
      <c r="J153" s="175">
        <v>0</v>
      </c>
      <c r="K153" s="175">
        <v>0</v>
      </c>
      <c r="L153" s="175">
        <v>0</v>
      </c>
      <c r="M153" s="175">
        <v>0</v>
      </c>
      <c r="N153" s="175">
        <v>0</v>
      </c>
      <c r="O153" s="175">
        <v>0</v>
      </c>
      <c r="P153" s="175">
        <v>0</v>
      </c>
      <c r="Q153" s="175">
        <v>0</v>
      </c>
      <c r="R153" s="55">
        <f t="shared" si="24"/>
        <v>0</v>
      </c>
      <c r="S153" s="55">
        <f t="shared" si="25"/>
        <v>0</v>
      </c>
      <c r="T153" s="55">
        <f t="shared" si="26"/>
        <v>0</v>
      </c>
    </row>
    <row r="154" spans="1:20" ht="27" customHeight="1">
      <c r="A154" s="226"/>
      <c r="B154" s="178" t="s">
        <v>202</v>
      </c>
      <c r="C154" s="174" t="s">
        <v>176</v>
      </c>
      <c r="D154" s="175">
        <v>0</v>
      </c>
      <c r="E154" s="175">
        <v>0</v>
      </c>
      <c r="F154" s="175">
        <v>0</v>
      </c>
      <c r="G154" s="175">
        <v>0</v>
      </c>
      <c r="H154" s="175">
        <v>0</v>
      </c>
      <c r="I154" s="175">
        <v>0</v>
      </c>
      <c r="J154" s="175">
        <v>0</v>
      </c>
      <c r="K154" s="175">
        <v>0</v>
      </c>
      <c r="L154" s="175">
        <v>0</v>
      </c>
      <c r="M154" s="175">
        <v>0</v>
      </c>
      <c r="N154" s="175">
        <v>0</v>
      </c>
      <c r="O154" s="175">
        <v>0</v>
      </c>
      <c r="P154" s="175">
        <v>0</v>
      </c>
      <c r="Q154" s="175">
        <v>0</v>
      </c>
      <c r="R154" s="55">
        <f t="shared" si="24"/>
        <v>0</v>
      </c>
      <c r="S154" s="55">
        <f t="shared" si="25"/>
        <v>0</v>
      </c>
      <c r="T154" s="55">
        <f t="shared" si="26"/>
        <v>0</v>
      </c>
    </row>
    <row r="155" spans="1:20" ht="27" customHeight="1">
      <c r="A155" s="226"/>
      <c r="B155" s="180" t="s">
        <v>202</v>
      </c>
      <c r="C155" s="174" t="s">
        <v>178</v>
      </c>
      <c r="D155" s="175">
        <v>0</v>
      </c>
      <c r="E155" s="175">
        <v>0</v>
      </c>
      <c r="F155" s="175">
        <v>0</v>
      </c>
      <c r="G155" s="175">
        <v>0</v>
      </c>
      <c r="H155" s="175">
        <v>0</v>
      </c>
      <c r="I155" s="175">
        <v>0</v>
      </c>
      <c r="J155" s="175">
        <v>0</v>
      </c>
      <c r="K155" s="175">
        <v>0</v>
      </c>
      <c r="L155" s="175">
        <v>0</v>
      </c>
      <c r="M155" s="175">
        <v>0</v>
      </c>
      <c r="N155" s="175">
        <v>0</v>
      </c>
      <c r="O155" s="175">
        <v>0</v>
      </c>
      <c r="P155" s="175">
        <v>0</v>
      </c>
      <c r="Q155" s="175">
        <v>0</v>
      </c>
      <c r="R155" s="55">
        <f t="shared" si="24"/>
        <v>0</v>
      </c>
      <c r="S155" s="55">
        <f t="shared" si="25"/>
        <v>0</v>
      </c>
      <c r="T155" s="55">
        <f t="shared" si="26"/>
        <v>0</v>
      </c>
    </row>
    <row r="156" spans="1:20" ht="27" customHeight="1">
      <c r="A156" s="226"/>
      <c r="B156" s="178" t="s">
        <v>201</v>
      </c>
      <c r="C156" s="174" t="s">
        <v>176</v>
      </c>
      <c r="D156" s="175">
        <v>0</v>
      </c>
      <c r="E156" s="175">
        <v>0</v>
      </c>
      <c r="F156" s="175">
        <v>0</v>
      </c>
      <c r="G156" s="175">
        <v>0</v>
      </c>
      <c r="H156" s="175">
        <v>0</v>
      </c>
      <c r="I156" s="175">
        <v>0</v>
      </c>
      <c r="J156" s="175">
        <v>0</v>
      </c>
      <c r="K156" s="175">
        <v>0</v>
      </c>
      <c r="L156" s="175">
        <v>0</v>
      </c>
      <c r="M156" s="175">
        <v>0</v>
      </c>
      <c r="N156" s="175">
        <v>0</v>
      </c>
      <c r="O156" s="175">
        <v>0</v>
      </c>
      <c r="P156" s="175">
        <v>0</v>
      </c>
      <c r="Q156" s="175">
        <v>0</v>
      </c>
      <c r="R156" s="55">
        <f t="shared" si="24"/>
        <v>0</v>
      </c>
      <c r="S156" s="55">
        <f t="shared" si="25"/>
        <v>0</v>
      </c>
      <c r="T156" s="55">
        <f t="shared" si="26"/>
        <v>0</v>
      </c>
    </row>
    <row r="157" spans="1:20" ht="27" customHeight="1">
      <c r="A157" s="226"/>
      <c r="B157" s="180" t="s">
        <v>201</v>
      </c>
      <c r="C157" s="174" t="s">
        <v>178</v>
      </c>
      <c r="D157" s="175">
        <v>0</v>
      </c>
      <c r="E157" s="175">
        <v>0</v>
      </c>
      <c r="F157" s="175">
        <v>0</v>
      </c>
      <c r="G157" s="175">
        <v>0</v>
      </c>
      <c r="H157" s="175">
        <v>0</v>
      </c>
      <c r="I157" s="175">
        <v>0</v>
      </c>
      <c r="J157" s="175">
        <v>0</v>
      </c>
      <c r="K157" s="175">
        <v>0</v>
      </c>
      <c r="L157" s="175">
        <v>0</v>
      </c>
      <c r="M157" s="175">
        <v>0</v>
      </c>
      <c r="N157" s="175">
        <v>0</v>
      </c>
      <c r="O157" s="175">
        <v>0</v>
      </c>
      <c r="P157" s="175">
        <v>0</v>
      </c>
      <c r="Q157" s="175">
        <v>0</v>
      </c>
      <c r="R157" s="55">
        <f t="shared" si="24"/>
        <v>0</v>
      </c>
      <c r="S157" s="55">
        <f t="shared" si="25"/>
        <v>0</v>
      </c>
      <c r="T157" s="55">
        <f t="shared" si="26"/>
        <v>0</v>
      </c>
    </row>
    <row r="158" spans="1:20" ht="27" customHeight="1">
      <c r="A158" s="226"/>
      <c r="B158" s="178" t="s">
        <v>200</v>
      </c>
      <c r="C158" s="174" t="s">
        <v>176</v>
      </c>
      <c r="D158" s="175">
        <v>0</v>
      </c>
      <c r="E158" s="175">
        <v>0</v>
      </c>
      <c r="F158" s="175">
        <v>0</v>
      </c>
      <c r="G158" s="175">
        <v>0</v>
      </c>
      <c r="H158" s="175">
        <v>0</v>
      </c>
      <c r="I158" s="175">
        <v>0</v>
      </c>
      <c r="J158" s="175">
        <v>0</v>
      </c>
      <c r="K158" s="175">
        <v>0</v>
      </c>
      <c r="L158" s="175">
        <v>0</v>
      </c>
      <c r="M158" s="175">
        <v>0</v>
      </c>
      <c r="N158" s="175">
        <v>0</v>
      </c>
      <c r="O158" s="175">
        <v>0</v>
      </c>
      <c r="P158" s="175">
        <v>0</v>
      </c>
      <c r="Q158" s="175">
        <v>0</v>
      </c>
      <c r="R158" s="55">
        <f t="shared" si="24"/>
        <v>0</v>
      </c>
      <c r="S158" s="55">
        <f t="shared" si="25"/>
        <v>0</v>
      </c>
      <c r="T158" s="55">
        <f t="shared" si="26"/>
        <v>0</v>
      </c>
    </row>
    <row r="159" spans="1:20" ht="27" customHeight="1">
      <c r="A159" s="226"/>
      <c r="B159" s="180" t="s">
        <v>200</v>
      </c>
      <c r="C159" s="174" t="s">
        <v>178</v>
      </c>
      <c r="D159" s="175">
        <v>0</v>
      </c>
      <c r="E159" s="175">
        <v>0</v>
      </c>
      <c r="F159" s="175">
        <v>0</v>
      </c>
      <c r="G159" s="175">
        <v>0</v>
      </c>
      <c r="H159" s="175">
        <v>0</v>
      </c>
      <c r="I159" s="175">
        <v>0</v>
      </c>
      <c r="J159" s="175">
        <v>0</v>
      </c>
      <c r="K159" s="175">
        <v>0</v>
      </c>
      <c r="L159" s="175">
        <v>0</v>
      </c>
      <c r="M159" s="175">
        <v>0</v>
      </c>
      <c r="N159" s="175">
        <v>0</v>
      </c>
      <c r="O159" s="175">
        <v>0</v>
      </c>
      <c r="P159" s="175">
        <v>0</v>
      </c>
      <c r="Q159" s="175">
        <v>0</v>
      </c>
      <c r="R159" s="55">
        <f t="shared" si="24"/>
        <v>0</v>
      </c>
      <c r="S159" s="55">
        <f t="shared" si="25"/>
        <v>0</v>
      </c>
      <c r="T159" s="55">
        <f t="shared" si="26"/>
        <v>0</v>
      </c>
    </row>
    <row r="160" spans="1:20" ht="27" customHeight="1">
      <c r="A160" s="226"/>
      <c r="B160" s="178" t="s">
        <v>199</v>
      </c>
      <c r="C160" s="174" t="s">
        <v>176</v>
      </c>
      <c r="D160" s="175">
        <v>0</v>
      </c>
      <c r="E160" s="175">
        <v>0</v>
      </c>
      <c r="F160" s="175">
        <v>0</v>
      </c>
      <c r="G160" s="175">
        <v>0</v>
      </c>
      <c r="H160" s="175">
        <v>0</v>
      </c>
      <c r="I160" s="175">
        <v>0</v>
      </c>
      <c r="J160" s="175">
        <v>0</v>
      </c>
      <c r="K160" s="175">
        <v>0</v>
      </c>
      <c r="L160" s="175">
        <v>0</v>
      </c>
      <c r="M160" s="175">
        <v>0</v>
      </c>
      <c r="N160" s="175">
        <v>0</v>
      </c>
      <c r="O160" s="175">
        <v>0</v>
      </c>
      <c r="P160" s="175">
        <v>0</v>
      </c>
      <c r="Q160" s="175">
        <v>0</v>
      </c>
      <c r="R160" s="55">
        <f t="shared" si="24"/>
        <v>0</v>
      </c>
      <c r="S160" s="55">
        <f t="shared" si="25"/>
        <v>0</v>
      </c>
      <c r="T160" s="55">
        <f t="shared" si="26"/>
        <v>0</v>
      </c>
    </row>
    <row r="161" spans="1:20" ht="27" customHeight="1">
      <c r="A161" s="226"/>
      <c r="B161" s="180" t="s">
        <v>199</v>
      </c>
      <c r="C161" s="174" t="s">
        <v>178</v>
      </c>
      <c r="D161" s="175">
        <v>0</v>
      </c>
      <c r="E161" s="175">
        <v>0</v>
      </c>
      <c r="F161" s="175">
        <v>0</v>
      </c>
      <c r="G161" s="175">
        <v>0</v>
      </c>
      <c r="H161" s="175">
        <v>0</v>
      </c>
      <c r="I161" s="175">
        <v>0</v>
      </c>
      <c r="J161" s="175">
        <v>0</v>
      </c>
      <c r="K161" s="175">
        <v>0</v>
      </c>
      <c r="L161" s="175">
        <v>0</v>
      </c>
      <c r="M161" s="175">
        <v>0</v>
      </c>
      <c r="N161" s="175">
        <v>0</v>
      </c>
      <c r="O161" s="175">
        <v>0</v>
      </c>
      <c r="P161" s="175">
        <v>0</v>
      </c>
      <c r="Q161" s="175">
        <v>0</v>
      </c>
      <c r="R161" s="55">
        <f t="shared" si="24"/>
        <v>0</v>
      </c>
      <c r="S161" s="55">
        <f t="shared" si="25"/>
        <v>0</v>
      </c>
      <c r="T161" s="55">
        <f t="shared" si="26"/>
        <v>0</v>
      </c>
    </row>
    <row r="162" spans="1:20" ht="27" customHeight="1">
      <c r="A162" s="226"/>
      <c r="B162" s="178" t="s">
        <v>198</v>
      </c>
      <c r="C162" s="174" t="s">
        <v>176</v>
      </c>
      <c r="D162" s="175">
        <v>0</v>
      </c>
      <c r="E162" s="175">
        <v>0</v>
      </c>
      <c r="F162" s="175">
        <v>0</v>
      </c>
      <c r="G162" s="175">
        <v>0</v>
      </c>
      <c r="H162" s="175">
        <v>0</v>
      </c>
      <c r="I162" s="175">
        <v>0</v>
      </c>
      <c r="J162" s="175">
        <v>0</v>
      </c>
      <c r="K162" s="175">
        <v>0</v>
      </c>
      <c r="L162" s="175">
        <v>0</v>
      </c>
      <c r="M162" s="175">
        <v>0</v>
      </c>
      <c r="N162" s="175">
        <v>0</v>
      </c>
      <c r="O162" s="175">
        <v>0</v>
      </c>
      <c r="P162" s="175">
        <v>0</v>
      </c>
      <c r="Q162" s="175">
        <v>0</v>
      </c>
      <c r="R162" s="55">
        <f t="shared" si="24"/>
        <v>0</v>
      </c>
      <c r="S162" s="55">
        <f t="shared" si="25"/>
        <v>0</v>
      </c>
      <c r="T162" s="55">
        <f t="shared" si="26"/>
        <v>0</v>
      </c>
    </row>
    <row r="163" spans="1:20" ht="27" customHeight="1">
      <c r="A163" s="226"/>
      <c r="B163" s="180" t="s">
        <v>198</v>
      </c>
      <c r="C163" s="174" t="s">
        <v>178</v>
      </c>
      <c r="D163" s="175">
        <v>0</v>
      </c>
      <c r="E163" s="175">
        <v>0</v>
      </c>
      <c r="F163" s="175">
        <v>0</v>
      </c>
      <c r="G163" s="175">
        <v>0</v>
      </c>
      <c r="H163" s="175">
        <v>0</v>
      </c>
      <c r="I163" s="175">
        <v>0</v>
      </c>
      <c r="J163" s="175">
        <v>0</v>
      </c>
      <c r="K163" s="175">
        <v>0</v>
      </c>
      <c r="L163" s="175">
        <v>0</v>
      </c>
      <c r="M163" s="175">
        <v>0</v>
      </c>
      <c r="N163" s="175">
        <v>0</v>
      </c>
      <c r="O163" s="175">
        <v>0</v>
      </c>
      <c r="P163" s="175">
        <v>0</v>
      </c>
      <c r="Q163" s="175">
        <v>0</v>
      </c>
      <c r="R163" s="55">
        <f t="shared" si="24"/>
        <v>0</v>
      </c>
      <c r="S163" s="55">
        <f t="shared" si="25"/>
        <v>0</v>
      </c>
      <c r="T163" s="55">
        <f t="shared" si="26"/>
        <v>0</v>
      </c>
    </row>
    <row r="164" spans="1:20" ht="27" customHeight="1">
      <c r="A164" s="226"/>
      <c r="B164" s="183" t="s">
        <v>180</v>
      </c>
      <c r="C164" s="56" t="s">
        <v>176</v>
      </c>
      <c r="D164" s="184">
        <f>+D152+D154+D156+D158+D160+D162</f>
        <v>0</v>
      </c>
      <c r="E164" s="184">
        <f aca="true" t="shared" si="29" ref="E164:Q164">+E152+E154+E156+E158+E160+E162</f>
        <v>0</v>
      </c>
      <c r="F164" s="184">
        <f t="shared" si="29"/>
        <v>0</v>
      </c>
      <c r="G164" s="184">
        <f t="shared" si="29"/>
        <v>0</v>
      </c>
      <c r="H164" s="184">
        <f t="shared" si="29"/>
        <v>0</v>
      </c>
      <c r="I164" s="184">
        <f t="shared" si="29"/>
        <v>0</v>
      </c>
      <c r="J164" s="184">
        <f t="shared" si="29"/>
        <v>0</v>
      </c>
      <c r="K164" s="184">
        <f t="shared" si="29"/>
        <v>0</v>
      </c>
      <c r="L164" s="184">
        <f t="shared" si="29"/>
        <v>0</v>
      </c>
      <c r="M164" s="184">
        <f t="shared" si="29"/>
        <v>0</v>
      </c>
      <c r="N164" s="184">
        <f t="shared" si="29"/>
        <v>0</v>
      </c>
      <c r="O164" s="184">
        <f t="shared" si="29"/>
        <v>0</v>
      </c>
      <c r="P164" s="184">
        <f t="shared" si="29"/>
        <v>0</v>
      </c>
      <c r="Q164" s="184">
        <f t="shared" si="29"/>
        <v>0</v>
      </c>
      <c r="R164" s="55">
        <f t="shared" si="24"/>
        <v>0</v>
      </c>
      <c r="S164" s="55">
        <f t="shared" si="25"/>
        <v>0</v>
      </c>
      <c r="T164" s="55">
        <f t="shared" si="26"/>
        <v>0</v>
      </c>
    </row>
    <row r="165" spans="1:20" ht="27" customHeight="1">
      <c r="A165" s="226"/>
      <c r="B165" s="186" t="s">
        <v>180</v>
      </c>
      <c r="C165" s="56" t="s">
        <v>178</v>
      </c>
      <c r="D165" s="184">
        <f>+D153+D155+D157+D159+D161+D163</f>
        <v>0</v>
      </c>
      <c r="E165" s="184">
        <f aca="true" t="shared" si="30" ref="E165:Q165">+E153+E155+E157+E159+E161+E163</f>
        <v>0</v>
      </c>
      <c r="F165" s="184">
        <f t="shared" si="30"/>
        <v>0</v>
      </c>
      <c r="G165" s="184">
        <f t="shared" si="30"/>
        <v>0</v>
      </c>
      <c r="H165" s="184">
        <f t="shared" si="30"/>
        <v>0</v>
      </c>
      <c r="I165" s="184">
        <f t="shared" si="30"/>
        <v>0</v>
      </c>
      <c r="J165" s="184">
        <f t="shared" si="30"/>
        <v>0</v>
      </c>
      <c r="K165" s="184">
        <f t="shared" si="30"/>
        <v>0</v>
      </c>
      <c r="L165" s="184">
        <f t="shared" si="30"/>
        <v>0</v>
      </c>
      <c r="M165" s="184">
        <f t="shared" si="30"/>
        <v>0</v>
      </c>
      <c r="N165" s="184">
        <f t="shared" si="30"/>
        <v>0</v>
      </c>
      <c r="O165" s="184">
        <f t="shared" si="30"/>
        <v>0</v>
      </c>
      <c r="P165" s="184">
        <f t="shared" si="30"/>
        <v>0</v>
      </c>
      <c r="Q165" s="184">
        <f t="shared" si="30"/>
        <v>0</v>
      </c>
      <c r="R165" s="55">
        <f t="shared" si="24"/>
        <v>0</v>
      </c>
      <c r="S165" s="55">
        <f t="shared" si="25"/>
        <v>0</v>
      </c>
      <c r="T165" s="55">
        <f t="shared" si="26"/>
        <v>0</v>
      </c>
    </row>
    <row r="166" spans="1:20" ht="27" customHeight="1">
      <c r="A166" s="222" t="s">
        <v>197</v>
      </c>
      <c r="B166" s="223"/>
      <c r="C166" s="1" t="s">
        <v>174</v>
      </c>
      <c r="D166" s="175">
        <v>0</v>
      </c>
      <c r="E166" s="175">
        <v>0</v>
      </c>
      <c r="F166" s="175">
        <v>0</v>
      </c>
      <c r="G166" s="175">
        <v>0</v>
      </c>
      <c r="H166" s="175">
        <v>0</v>
      </c>
      <c r="I166" s="175">
        <v>0</v>
      </c>
      <c r="J166" s="175">
        <v>0</v>
      </c>
      <c r="K166" s="175">
        <v>0</v>
      </c>
      <c r="L166" s="175">
        <v>0</v>
      </c>
      <c r="M166" s="175">
        <v>0</v>
      </c>
      <c r="N166" s="175">
        <v>0</v>
      </c>
      <c r="O166" s="175">
        <v>0</v>
      </c>
      <c r="P166" s="175">
        <v>0</v>
      </c>
      <c r="Q166" s="175">
        <v>0</v>
      </c>
      <c r="R166" s="55">
        <f t="shared" si="24"/>
        <v>0</v>
      </c>
      <c r="S166" s="55">
        <f t="shared" si="25"/>
        <v>0</v>
      </c>
      <c r="T166" s="55">
        <f t="shared" si="26"/>
        <v>0</v>
      </c>
    </row>
    <row r="167" spans="1:20" ht="27" customHeight="1">
      <c r="A167" s="227"/>
      <c r="B167" s="228"/>
      <c r="C167" s="174" t="s">
        <v>176</v>
      </c>
      <c r="D167" s="175">
        <v>0</v>
      </c>
      <c r="E167" s="175">
        <v>0</v>
      </c>
      <c r="F167" s="175">
        <v>0</v>
      </c>
      <c r="G167" s="175">
        <v>0</v>
      </c>
      <c r="H167" s="175">
        <v>0</v>
      </c>
      <c r="I167" s="175">
        <v>0</v>
      </c>
      <c r="J167" s="175">
        <v>0</v>
      </c>
      <c r="K167" s="175">
        <v>0</v>
      </c>
      <c r="L167" s="175">
        <v>0</v>
      </c>
      <c r="M167" s="175">
        <v>0</v>
      </c>
      <c r="N167" s="175">
        <v>0</v>
      </c>
      <c r="O167" s="175">
        <v>0</v>
      </c>
      <c r="P167" s="175">
        <v>0</v>
      </c>
      <c r="Q167" s="175">
        <v>0</v>
      </c>
      <c r="R167" s="55">
        <f t="shared" si="24"/>
        <v>0</v>
      </c>
      <c r="S167" s="55">
        <f t="shared" si="25"/>
        <v>0</v>
      </c>
      <c r="T167" s="55">
        <f t="shared" si="26"/>
        <v>0</v>
      </c>
    </row>
    <row r="168" spans="1:20" ht="27" customHeight="1">
      <c r="A168" s="224"/>
      <c r="B168" s="225"/>
      <c r="C168" s="174" t="s">
        <v>178</v>
      </c>
      <c r="D168" s="175">
        <v>0</v>
      </c>
      <c r="E168" s="175">
        <v>0</v>
      </c>
      <c r="F168" s="175">
        <v>0</v>
      </c>
      <c r="G168" s="175">
        <v>0</v>
      </c>
      <c r="H168" s="175">
        <v>0</v>
      </c>
      <c r="I168" s="175">
        <v>0</v>
      </c>
      <c r="J168" s="175">
        <v>0</v>
      </c>
      <c r="K168" s="175">
        <v>0</v>
      </c>
      <c r="L168" s="175">
        <v>0</v>
      </c>
      <c r="M168" s="175">
        <v>0</v>
      </c>
      <c r="N168" s="175">
        <v>0</v>
      </c>
      <c r="O168" s="175">
        <v>0</v>
      </c>
      <c r="P168" s="175">
        <v>0</v>
      </c>
      <c r="Q168" s="175">
        <v>0</v>
      </c>
      <c r="R168" s="55">
        <f t="shared" si="24"/>
        <v>0</v>
      </c>
      <c r="S168" s="55">
        <f t="shared" si="25"/>
        <v>0</v>
      </c>
      <c r="T168" s="55">
        <f t="shared" si="26"/>
        <v>0</v>
      </c>
    </row>
    <row r="169" spans="1:20" ht="27" customHeight="1">
      <c r="A169" s="226" t="s">
        <v>196</v>
      </c>
      <c r="B169" s="200" t="s">
        <v>195</v>
      </c>
      <c r="C169" s="1" t="s">
        <v>174</v>
      </c>
      <c r="D169" s="175">
        <v>0</v>
      </c>
      <c r="E169" s="175">
        <v>0</v>
      </c>
      <c r="F169" s="175">
        <v>0</v>
      </c>
      <c r="G169" s="175">
        <v>0</v>
      </c>
      <c r="H169" s="175">
        <v>0</v>
      </c>
      <c r="I169" s="175">
        <v>0</v>
      </c>
      <c r="J169" s="175">
        <v>0</v>
      </c>
      <c r="K169" s="175">
        <v>0</v>
      </c>
      <c r="L169" s="175">
        <v>0</v>
      </c>
      <c r="M169" s="175">
        <v>0</v>
      </c>
      <c r="N169" s="175">
        <v>0</v>
      </c>
      <c r="O169" s="175">
        <v>0</v>
      </c>
      <c r="P169" s="175">
        <v>0</v>
      </c>
      <c r="Q169" s="175">
        <v>0</v>
      </c>
      <c r="R169" s="55">
        <f t="shared" si="24"/>
        <v>0</v>
      </c>
      <c r="S169" s="55">
        <f t="shared" si="25"/>
        <v>0</v>
      </c>
      <c r="T169" s="55">
        <f t="shared" si="26"/>
        <v>0</v>
      </c>
    </row>
    <row r="170" spans="1:20" ht="27" customHeight="1">
      <c r="A170" s="226"/>
      <c r="B170" s="200"/>
      <c r="C170" s="174" t="s">
        <v>176</v>
      </c>
      <c r="D170" s="175">
        <v>0</v>
      </c>
      <c r="E170" s="175">
        <v>0</v>
      </c>
      <c r="F170" s="175">
        <v>0</v>
      </c>
      <c r="G170" s="175">
        <v>0</v>
      </c>
      <c r="H170" s="175">
        <v>0</v>
      </c>
      <c r="I170" s="175">
        <v>0</v>
      </c>
      <c r="J170" s="175">
        <v>0</v>
      </c>
      <c r="K170" s="175">
        <v>0</v>
      </c>
      <c r="L170" s="175">
        <v>0</v>
      </c>
      <c r="M170" s="175">
        <v>0</v>
      </c>
      <c r="N170" s="175">
        <v>0</v>
      </c>
      <c r="O170" s="175">
        <v>0</v>
      </c>
      <c r="P170" s="175">
        <v>0</v>
      </c>
      <c r="Q170" s="175">
        <v>0</v>
      </c>
      <c r="R170" s="55">
        <f t="shared" si="24"/>
        <v>0</v>
      </c>
      <c r="S170" s="55">
        <f t="shared" si="25"/>
        <v>0</v>
      </c>
      <c r="T170" s="55">
        <f t="shared" si="26"/>
        <v>0</v>
      </c>
    </row>
    <row r="171" spans="1:20" ht="27" customHeight="1">
      <c r="A171" s="226"/>
      <c r="B171" s="200"/>
      <c r="C171" s="174" t="s">
        <v>178</v>
      </c>
      <c r="D171" s="175">
        <v>0</v>
      </c>
      <c r="E171" s="175">
        <v>0</v>
      </c>
      <c r="F171" s="175">
        <v>0</v>
      </c>
      <c r="G171" s="175">
        <v>0</v>
      </c>
      <c r="H171" s="175">
        <v>0</v>
      </c>
      <c r="I171" s="175">
        <v>0</v>
      </c>
      <c r="J171" s="175">
        <v>0</v>
      </c>
      <c r="K171" s="175">
        <v>0</v>
      </c>
      <c r="L171" s="175">
        <v>0</v>
      </c>
      <c r="M171" s="175">
        <v>0</v>
      </c>
      <c r="N171" s="175">
        <v>0</v>
      </c>
      <c r="O171" s="175">
        <v>0</v>
      </c>
      <c r="P171" s="175">
        <v>0</v>
      </c>
      <c r="Q171" s="175">
        <v>0</v>
      </c>
      <c r="R171" s="55">
        <f t="shared" si="24"/>
        <v>0</v>
      </c>
      <c r="S171" s="55">
        <f t="shared" si="25"/>
        <v>0</v>
      </c>
      <c r="T171" s="55">
        <f t="shared" si="26"/>
        <v>0</v>
      </c>
    </row>
    <row r="172" spans="1:20" ht="27" customHeight="1">
      <c r="A172" s="226"/>
      <c r="B172" s="178" t="s">
        <v>194</v>
      </c>
      <c r="C172" s="1" t="s">
        <v>174</v>
      </c>
      <c r="D172" s="175">
        <v>0</v>
      </c>
      <c r="E172" s="175">
        <v>0</v>
      </c>
      <c r="F172" s="175">
        <v>0</v>
      </c>
      <c r="G172" s="175">
        <v>0</v>
      </c>
      <c r="H172" s="175">
        <v>0</v>
      </c>
      <c r="I172" s="175">
        <v>0</v>
      </c>
      <c r="J172" s="175">
        <v>0</v>
      </c>
      <c r="K172" s="175">
        <v>0</v>
      </c>
      <c r="L172" s="175">
        <v>0</v>
      </c>
      <c r="M172" s="175">
        <v>0</v>
      </c>
      <c r="N172" s="175">
        <v>0</v>
      </c>
      <c r="O172" s="175">
        <v>0</v>
      </c>
      <c r="P172" s="175">
        <v>0</v>
      </c>
      <c r="Q172" s="175">
        <v>0</v>
      </c>
      <c r="R172" s="55">
        <f t="shared" si="24"/>
        <v>0</v>
      </c>
      <c r="S172" s="55">
        <f t="shared" si="25"/>
        <v>0</v>
      </c>
      <c r="T172" s="55">
        <f t="shared" si="26"/>
        <v>0</v>
      </c>
    </row>
    <row r="173" spans="1:20" ht="27" customHeight="1">
      <c r="A173" s="226"/>
      <c r="B173" s="201"/>
      <c r="C173" s="174" t="s">
        <v>176</v>
      </c>
      <c r="D173" s="175">
        <v>0</v>
      </c>
      <c r="E173" s="175">
        <v>0</v>
      </c>
      <c r="F173" s="175">
        <v>0</v>
      </c>
      <c r="G173" s="175">
        <v>0</v>
      </c>
      <c r="H173" s="175">
        <v>0</v>
      </c>
      <c r="I173" s="175">
        <v>0</v>
      </c>
      <c r="J173" s="175">
        <v>0</v>
      </c>
      <c r="K173" s="175">
        <v>0</v>
      </c>
      <c r="L173" s="175">
        <v>0</v>
      </c>
      <c r="M173" s="175">
        <v>0</v>
      </c>
      <c r="N173" s="175">
        <v>0</v>
      </c>
      <c r="O173" s="175">
        <v>0</v>
      </c>
      <c r="P173" s="175">
        <v>0</v>
      </c>
      <c r="Q173" s="175">
        <v>0</v>
      </c>
      <c r="R173" s="55">
        <f t="shared" si="24"/>
        <v>0</v>
      </c>
      <c r="S173" s="55">
        <f t="shared" si="25"/>
        <v>0</v>
      </c>
      <c r="T173" s="55">
        <f t="shared" si="26"/>
        <v>0</v>
      </c>
    </row>
    <row r="174" spans="1:20" ht="27" customHeight="1">
      <c r="A174" s="226"/>
      <c r="B174" s="180"/>
      <c r="C174" s="174" t="s">
        <v>178</v>
      </c>
      <c r="D174" s="175">
        <v>0</v>
      </c>
      <c r="E174" s="175">
        <v>0</v>
      </c>
      <c r="F174" s="175">
        <v>0</v>
      </c>
      <c r="G174" s="175">
        <v>0</v>
      </c>
      <c r="H174" s="175">
        <v>0</v>
      </c>
      <c r="I174" s="175">
        <v>0</v>
      </c>
      <c r="J174" s="175">
        <v>0</v>
      </c>
      <c r="K174" s="175">
        <v>0</v>
      </c>
      <c r="L174" s="175">
        <v>0</v>
      </c>
      <c r="M174" s="175">
        <v>0</v>
      </c>
      <c r="N174" s="175">
        <v>0</v>
      </c>
      <c r="O174" s="175">
        <v>0</v>
      </c>
      <c r="P174" s="175">
        <v>0</v>
      </c>
      <c r="Q174" s="175">
        <v>0</v>
      </c>
      <c r="R174" s="55">
        <f t="shared" si="24"/>
        <v>0</v>
      </c>
      <c r="S174" s="55">
        <f t="shared" si="25"/>
        <v>0</v>
      </c>
      <c r="T174" s="55">
        <f t="shared" si="26"/>
        <v>0</v>
      </c>
    </row>
    <row r="175" spans="1:20" ht="27" customHeight="1">
      <c r="A175" s="226"/>
      <c r="B175" s="178" t="s">
        <v>193</v>
      </c>
      <c r="C175" s="1" t="s">
        <v>174</v>
      </c>
      <c r="D175" s="175">
        <v>0</v>
      </c>
      <c r="E175" s="175">
        <v>0</v>
      </c>
      <c r="F175" s="175">
        <v>0</v>
      </c>
      <c r="G175" s="175">
        <v>0</v>
      </c>
      <c r="H175" s="175">
        <v>0</v>
      </c>
      <c r="I175" s="175">
        <v>0</v>
      </c>
      <c r="J175" s="175">
        <v>0</v>
      </c>
      <c r="K175" s="175">
        <v>0</v>
      </c>
      <c r="L175" s="175">
        <v>0</v>
      </c>
      <c r="M175" s="175">
        <v>0</v>
      </c>
      <c r="N175" s="175">
        <v>0</v>
      </c>
      <c r="O175" s="175">
        <v>0</v>
      </c>
      <c r="P175" s="175">
        <v>0</v>
      </c>
      <c r="Q175" s="175">
        <v>0</v>
      </c>
      <c r="R175" s="55">
        <f t="shared" si="24"/>
        <v>0</v>
      </c>
      <c r="S175" s="55">
        <f t="shared" si="25"/>
        <v>0</v>
      </c>
      <c r="T175" s="55">
        <f t="shared" si="26"/>
        <v>0</v>
      </c>
    </row>
    <row r="176" spans="1:20" ht="27" customHeight="1">
      <c r="A176" s="226"/>
      <c r="B176" s="201"/>
      <c r="C176" s="174" t="s">
        <v>176</v>
      </c>
      <c r="D176" s="175">
        <v>0</v>
      </c>
      <c r="E176" s="175">
        <v>0</v>
      </c>
      <c r="F176" s="175">
        <v>0</v>
      </c>
      <c r="G176" s="175">
        <v>0</v>
      </c>
      <c r="H176" s="175">
        <v>0</v>
      </c>
      <c r="I176" s="175">
        <v>0</v>
      </c>
      <c r="J176" s="175">
        <v>0</v>
      </c>
      <c r="K176" s="175">
        <v>0</v>
      </c>
      <c r="L176" s="175">
        <v>0</v>
      </c>
      <c r="M176" s="175">
        <v>0</v>
      </c>
      <c r="N176" s="175">
        <v>0</v>
      </c>
      <c r="O176" s="175">
        <v>0</v>
      </c>
      <c r="P176" s="175">
        <v>0</v>
      </c>
      <c r="Q176" s="175">
        <v>0</v>
      </c>
      <c r="R176" s="55">
        <f t="shared" si="24"/>
        <v>0</v>
      </c>
      <c r="S176" s="55">
        <f t="shared" si="25"/>
        <v>0</v>
      </c>
      <c r="T176" s="55">
        <f t="shared" si="26"/>
        <v>0</v>
      </c>
    </row>
    <row r="177" spans="1:20" ht="27" customHeight="1">
      <c r="A177" s="226"/>
      <c r="B177" s="180"/>
      <c r="C177" s="174" t="s">
        <v>178</v>
      </c>
      <c r="D177" s="175">
        <v>0</v>
      </c>
      <c r="E177" s="175">
        <v>0</v>
      </c>
      <c r="F177" s="175">
        <v>0</v>
      </c>
      <c r="G177" s="175">
        <v>0</v>
      </c>
      <c r="H177" s="175">
        <v>0</v>
      </c>
      <c r="I177" s="175">
        <v>0</v>
      </c>
      <c r="J177" s="175">
        <v>0</v>
      </c>
      <c r="K177" s="175">
        <v>0</v>
      </c>
      <c r="L177" s="175">
        <v>0</v>
      </c>
      <c r="M177" s="175">
        <v>0</v>
      </c>
      <c r="N177" s="175">
        <v>0</v>
      </c>
      <c r="O177" s="175">
        <v>0</v>
      </c>
      <c r="P177" s="175">
        <v>0</v>
      </c>
      <c r="Q177" s="175">
        <v>0</v>
      </c>
      <c r="R177" s="55">
        <f t="shared" si="24"/>
        <v>0</v>
      </c>
      <c r="S177" s="55">
        <f t="shared" si="25"/>
        <v>0</v>
      </c>
      <c r="T177" s="55">
        <f t="shared" si="26"/>
        <v>0</v>
      </c>
    </row>
    <row r="178" spans="1:20" ht="27" customHeight="1">
      <c r="A178" s="226"/>
      <c r="B178" s="178" t="s">
        <v>36</v>
      </c>
      <c r="C178" s="1" t="s">
        <v>174</v>
      </c>
      <c r="D178" s="175">
        <v>0</v>
      </c>
      <c r="E178" s="175">
        <v>0</v>
      </c>
      <c r="F178" s="175">
        <v>0</v>
      </c>
      <c r="G178" s="175">
        <v>0</v>
      </c>
      <c r="H178" s="175">
        <v>0</v>
      </c>
      <c r="I178" s="175">
        <v>0</v>
      </c>
      <c r="J178" s="175">
        <v>0</v>
      </c>
      <c r="K178" s="175">
        <v>0</v>
      </c>
      <c r="L178" s="175">
        <v>0</v>
      </c>
      <c r="M178" s="175">
        <v>0</v>
      </c>
      <c r="N178" s="175">
        <v>0</v>
      </c>
      <c r="O178" s="175">
        <v>0</v>
      </c>
      <c r="P178" s="175">
        <v>0</v>
      </c>
      <c r="Q178" s="175">
        <v>0</v>
      </c>
      <c r="R178" s="55">
        <f t="shared" si="24"/>
        <v>0</v>
      </c>
      <c r="S178" s="55">
        <f t="shared" si="25"/>
        <v>0</v>
      </c>
      <c r="T178" s="55">
        <f t="shared" si="26"/>
        <v>0</v>
      </c>
    </row>
    <row r="179" spans="1:20" ht="27" customHeight="1">
      <c r="A179" s="226"/>
      <c r="B179" s="201"/>
      <c r="C179" s="174" t="s">
        <v>176</v>
      </c>
      <c r="D179" s="175">
        <v>0</v>
      </c>
      <c r="E179" s="175">
        <v>0</v>
      </c>
      <c r="F179" s="175">
        <v>0</v>
      </c>
      <c r="G179" s="175">
        <v>0</v>
      </c>
      <c r="H179" s="175">
        <v>0</v>
      </c>
      <c r="I179" s="175">
        <v>0</v>
      </c>
      <c r="J179" s="175">
        <v>0</v>
      </c>
      <c r="K179" s="175">
        <v>0</v>
      </c>
      <c r="L179" s="175">
        <v>0</v>
      </c>
      <c r="M179" s="175">
        <v>0</v>
      </c>
      <c r="N179" s="175">
        <v>0</v>
      </c>
      <c r="O179" s="175">
        <v>0</v>
      </c>
      <c r="P179" s="175">
        <v>0</v>
      </c>
      <c r="Q179" s="175">
        <v>0</v>
      </c>
      <c r="R179" s="55">
        <f t="shared" si="24"/>
        <v>0</v>
      </c>
      <c r="S179" s="55">
        <f t="shared" si="25"/>
        <v>0</v>
      </c>
      <c r="T179" s="55">
        <f t="shared" si="26"/>
        <v>0</v>
      </c>
    </row>
    <row r="180" spans="1:20" ht="27" customHeight="1">
      <c r="A180" s="226"/>
      <c r="B180" s="180"/>
      <c r="C180" s="174" t="s">
        <v>178</v>
      </c>
      <c r="D180" s="175">
        <v>0</v>
      </c>
      <c r="E180" s="175">
        <v>0</v>
      </c>
      <c r="F180" s="175">
        <v>0</v>
      </c>
      <c r="G180" s="175">
        <v>0</v>
      </c>
      <c r="H180" s="175">
        <v>0</v>
      </c>
      <c r="I180" s="175">
        <v>0</v>
      </c>
      <c r="J180" s="175">
        <v>0</v>
      </c>
      <c r="K180" s="175">
        <v>0</v>
      </c>
      <c r="L180" s="175">
        <v>0</v>
      </c>
      <c r="M180" s="175">
        <v>0</v>
      </c>
      <c r="N180" s="175">
        <v>0</v>
      </c>
      <c r="O180" s="175">
        <v>0</v>
      </c>
      <c r="P180" s="175">
        <v>0</v>
      </c>
      <c r="Q180" s="175">
        <v>0</v>
      </c>
      <c r="R180" s="55">
        <f t="shared" si="24"/>
        <v>0</v>
      </c>
      <c r="S180" s="55">
        <f t="shared" si="25"/>
        <v>0</v>
      </c>
      <c r="T180" s="55">
        <f t="shared" si="26"/>
        <v>0</v>
      </c>
    </row>
    <row r="181" spans="1:20" ht="27" customHeight="1">
      <c r="A181" s="226"/>
      <c r="B181" s="200" t="s">
        <v>192</v>
      </c>
      <c r="C181" s="1" t="s">
        <v>174</v>
      </c>
      <c r="D181" s="175">
        <v>0</v>
      </c>
      <c r="E181" s="175">
        <v>0</v>
      </c>
      <c r="F181" s="175">
        <v>0</v>
      </c>
      <c r="G181" s="175">
        <v>0</v>
      </c>
      <c r="H181" s="175">
        <v>0</v>
      </c>
      <c r="I181" s="175">
        <v>0</v>
      </c>
      <c r="J181" s="175">
        <v>0</v>
      </c>
      <c r="K181" s="175">
        <v>0</v>
      </c>
      <c r="L181" s="175">
        <v>0</v>
      </c>
      <c r="M181" s="175">
        <v>0</v>
      </c>
      <c r="N181" s="175">
        <v>0</v>
      </c>
      <c r="O181" s="175">
        <v>0</v>
      </c>
      <c r="P181" s="175">
        <v>0</v>
      </c>
      <c r="Q181" s="175">
        <v>0</v>
      </c>
      <c r="R181" s="55">
        <f t="shared" si="24"/>
        <v>0</v>
      </c>
      <c r="S181" s="55">
        <f t="shared" si="25"/>
        <v>0</v>
      </c>
      <c r="T181" s="55">
        <f t="shared" si="26"/>
        <v>0</v>
      </c>
    </row>
    <row r="182" spans="1:20" ht="27" customHeight="1">
      <c r="A182" s="226"/>
      <c r="B182" s="200"/>
      <c r="C182" s="174" t="s">
        <v>176</v>
      </c>
      <c r="D182" s="175">
        <v>0</v>
      </c>
      <c r="E182" s="175">
        <v>0</v>
      </c>
      <c r="F182" s="175">
        <v>0</v>
      </c>
      <c r="G182" s="175">
        <v>0</v>
      </c>
      <c r="H182" s="175">
        <v>0</v>
      </c>
      <c r="I182" s="175">
        <v>0</v>
      </c>
      <c r="J182" s="175">
        <v>0</v>
      </c>
      <c r="K182" s="175">
        <v>0</v>
      </c>
      <c r="L182" s="175">
        <v>0</v>
      </c>
      <c r="M182" s="175">
        <v>0</v>
      </c>
      <c r="N182" s="175">
        <v>0</v>
      </c>
      <c r="O182" s="175">
        <v>0</v>
      </c>
      <c r="P182" s="175">
        <v>0</v>
      </c>
      <c r="Q182" s="175">
        <v>0</v>
      </c>
      <c r="R182" s="55">
        <f t="shared" si="24"/>
        <v>0</v>
      </c>
      <c r="S182" s="55">
        <f t="shared" si="25"/>
        <v>0</v>
      </c>
      <c r="T182" s="55">
        <f t="shared" si="26"/>
        <v>0</v>
      </c>
    </row>
    <row r="183" spans="1:20" ht="27" customHeight="1">
      <c r="A183" s="226"/>
      <c r="B183" s="200"/>
      <c r="C183" s="174" t="s">
        <v>178</v>
      </c>
      <c r="D183" s="175">
        <v>0</v>
      </c>
      <c r="E183" s="175">
        <v>0</v>
      </c>
      <c r="F183" s="175">
        <v>0</v>
      </c>
      <c r="G183" s="175">
        <v>0</v>
      </c>
      <c r="H183" s="175">
        <v>0</v>
      </c>
      <c r="I183" s="175">
        <v>0</v>
      </c>
      <c r="J183" s="175">
        <v>0</v>
      </c>
      <c r="K183" s="175">
        <v>0</v>
      </c>
      <c r="L183" s="175">
        <v>0</v>
      </c>
      <c r="M183" s="175">
        <v>0</v>
      </c>
      <c r="N183" s="175">
        <v>0</v>
      </c>
      <c r="O183" s="175">
        <v>0</v>
      </c>
      <c r="P183" s="175">
        <v>0</v>
      </c>
      <c r="Q183" s="175">
        <v>0</v>
      </c>
      <c r="R183" s="55">
        <f t="shared" si="24"/>
        <v>0</v>
      </c>
      <c r="S183" s="55">
        <f t="shared" si="25"/>
        <v>0</v>
      </c>
      <c r="T183" s="55">
        <f t="shared" si="26"/>
        <v>0</v>
      </c>
    </row>
    <row r="184" spans="1:20" ht="27" customHeight="1">
      <c r="A184" s="226"/>
      <c r="B184" s="181" t="s">
        <v>232</v>
      </c>
      <c r="C184" s="1" t="s">
        <v>174</v>
      </c>
      <c r="D184" s="175">
        <v>0</v>
      </c>
      <c r="E184" s="175">
        <v>0</v>
      </c>
      <c r="F184" s="175">
        <v>0</v>
      </c>
      <c r="G184" s="175">
        <v>0</v>
      </c>
      <c r="H184" s="175">
        <v>0</v>
      </c>
      <c r="I184" s="175">
        <v>0</v>
      </c>
      <c r="J184" s="175">
        <v>0</v>
      </c>
      <c r="K184" s="175">
        <v>0</v>
      </c>
      <c r="L184" s="175">
        <v>0</v>
      </c>
      <c r="M184" s="175">
        <v>0</v>
      </c>
      <c r="N184" s="175">
        <v>0</v>
      </c>
      <c r="O184" s="175">
        <v>0</v>
      </c>
      <c r="P184" s="175">
        <v>0</v>
      </c>
      <c r="Q184" s="175">
        <v>0</v>
      </c>
      <c r="R184" s="55">
        <f t="shared" si="24"/>
        <v>0</v>
      </c>
      <c r="S184" s="55">
        <f t="shared" si="25"/>
        <v>0</v>
      </c>
      <c r="T184" s="55">
        <f t="shared" si="26"/>
        <v>0</v>
      </c>
    </row>
    <row r="185" spans="1:20" ht="27" customHeight="1">
      <c r="A185" s="226"/>
      <c r="B185" s="202"/>
      <c r="C185" s="174" t="s">
        <v>176</v>
      </c>
      <c r="D185" s="175">
        <v>0</v>
      </c>
      <c r="E185" s="175">
        <v>0</v>
      </c>
      <c r="F185" s="175">
        <v>0</v>
      </c>
      <c r="G185" s="175">
        <v>0</v>
      </c>
      <c r="H185" s="175">
        <v>0</v>
      </c>
      <c r="I185" s="175">
        <v>0</v>
      </c>
      <c r="J185" s="175">
        <v>0</v>
      </c>
      <c r="K185" s="175">
        <v>0</v>
      </c>
      <c r="L185" s="175">
        <v>0</v>
      </c>
      <c r="M185" s="175">
        <v>0</v>
      </c>
      <c r="N185" s="175">
        <v>0</v>
      </c>
      <c r="O185" s="175">
        <v>0</v>
      </c>
      <c r="P185" s="175">
        <v>0</v>
      </c>
      <c r="Q185" s="175">
        <v>0</v>
      </c>
      <c r="R185" s="55">
        <f aca="true" t="shared" si="31" ref="R185:R232">+P185+N185+L185+J185+H185+F185+D185</f>
        <v>0</v>
      </c>
      <c r="S185" s="55">
        <f aca="true" t="shared" si="32" ref="S185:S232">+Q185+O185+M185+K185+I185+G185+E185</f>
        <v>0</v>
      </c>
      <c r="T185" s="55">
        <f aca="true" t="shared" si="33" ref="T185:T232">+S185+R185</f>
        <v>0</v>
      </c>
    </row>
    <row r="186" spans="1:20" ht="27" customHeight="1">
      <c r="A186" s="226"/>
      <c r="B186" s="182"/>
      <c r="C186" s="174" t="s">
        <v>178</v>
      </c>
      <c r="D186" s="175">
        <v>0</v>
      </c>
      <c r="E186" s="175">
        <v>0</v>
      </c>
      <c r="F186" s="175">
        <v>0</v>
      </c>
      <c r="G186" s="175">
        <v>0</v>
      </c>
      <c r="H186" s="175">
        <v>0</v>
      </c>
      <c r="I186" s="175">
        <v>0</v>
      </c>
      <c r="J186" s="175">
        <v>0</v>
      </c>
      <c r="K186" s="175">
        <v>0</v>
      </c>
      <c r="L186" s="175">
        <v>0</v>
      </c>
      <c r="M186" s="175">
        <v>0</v>
      </c>
      <c r="N186" s="175">
        <v>0</v>
      </c>
      <c r="O186" s="175">
        <v>0</v>
      </c>
      <c r="P186" s="175">
        <v>0</v>
      </c>
      <c r="Q186" s="175">
        <v>0</v>
      </c>
      <c r="R186" s="55">
        <f t="shared" si="31"/>
        <v>0</v>
      </c>
      <c r="S186" s="55">
        <f t="shared" si="32"/>
        <v>0</v>
      </c>
      <c r="T186" s="55">
        <f t="shared" si="33"/>
        <v>0</v>
      </c>
    </row>
    <row r="187" spans="1:20" ht="27" customHeight="1">
      <c r="A187" s="226"/>
      <c r="B187" s="181" t="s">
        <v>38</v>
      </c>
      <c r="C187" s="174" t="s">
        <v>174</v>
      </c>
      <c r="D187" s="175">
        <v>0</v>
      </c>
      <c r="E187" s="175">
        <v>0</v>
      </c>
      <c r="F187" s="175">
        <v>0</v>
      </c>
      <c r="G187" s="175">
        <v>0</v>
      </c>
      <c r="H187" s="175">
        <v>0</v>
      </c>
      <c r="I187" s="175">
        <v>0</v>
      </c>
      <c r="J187" s="175">
        <v>0</v>
      </c>
      <c r="K187" s="175">
        <v>0</v>
      </c>
      <c r="L187" s="175">
        <v>0</v>
      </c>
      <c r="M187" s="175">
        <v>0</v>
      </c>
      <c r="N187" s="175">
        <v>0</v>
      </c>
      <c r="O187" s="175">
        <v>0</v>
      </c>
      <c r="P187" s="175">
        <v>0</v>
      </c>
      <c r="Q187" s="175">
        <v>0</v>
      </c>
      <c r="R187" s="55">
        <f t="shared" si="31"/>
        <v>0</v>
      </c>
      <c r="S187" s="55">
        <f t="shared" si="32"/>
        <v>0</v>
      </c>
      <c r="T187" s="55">
        <f t="shared" si="33"/>
        <v>0</v>
      </c>
    </row>
    <row r="188" spans="1:20" ht="27" customHeight="1">
      <c r="A188" s="226"/>
      <c r="B188" s="202"/>
      <c r="C188" s="174" t="s">
        <v>176</v>
      </c>
      <c r="D188" s="175">
        <v>0</v>
      </c>
      <c r="E188" s="175">
        <v>0</v>
      </c>
      <c r="F188" s="175">
        <v>0</v>
      </c>
      <c r="G188" s="175">
        <v>0</v>
      </c>
      <c r="H188" s="175">
        <v>0</v>
      </c>
      <c r="I188" s="175">
        <v>0</v>
      </c>
      <c r="J188" s="175">
        <v>0</v>
      </c>
      <c r="K188" s="175">
        <v>0</v>
      </c>
      <c r="L188" s="175">
        <v>0</v>
      </c>
      <c r="M188" s="175">
        <v>0</v>
      </c>
      <c r="N188" s="175">
        <v>0</v>
      </c>
      <c r="O188" s="175">
        <v>0</v>
      </c>
      <c r="P188" s="175">
        <v>0</v>
      </c>
      <c r="Q188" s="175">
        <v>0</v>
      </c>
      <c r="R188" s="55">
        <f t="shared" si="31"/>
        <v>0</v>
      </c>
      <c r="S188" s="55">
        <f t="shared" si="32"/>
        <v>0</v>
      </c>
      <c r="T188" s="55">
        <f t="shared" si="33"/>
        <v>0</v>
      </c>
    </row>
    <row r="189" spans="1:20" ht="27" customHeight="1">
      <c r="A189" s="226"/>
      <c r="B189" s="182"/>
      <c r="C189" s="174" t="s">
        <v>178</v>
      </c>
      <c r="D189" s="175">
        <v>0</v>
      </c>
      <c r="E189" s="175">
        <v>0</v>
      </c>
      <c r="F189" s="175">
        <v>0</v>
      </c>
      <c r="G189" s="175">
        <v>0</v>
      </c>
      <c r="H189" s="175">
        <v>0</v>
      </c>
      <c r="I189" s="175">
        <v>0</v>
      </c>
      <c r="J189" s="175">
        <v>0</v>
      </c>
      <c r="K189" s="175">
        <v>0</v>
      </c>
      <c r="L189" s="175">
        <v>0</v>
      </c>
      <c r="M189" s="175">
        <v>0</v>
      </c>
      <c r="N189" s="175">
        <v>0</v>
      </c>
      <c r="O189" s="175">
        <v>0</v>
      </c>
      <c r="P189" s="175">
        <v>0</v>
      </c>
      <c r="Q189" s="175">
        <v>0</v>
      </c>
      <c r="R189" s="55">
        <f t="shared" si="31"/>
        <v>0</v>
      </c>
      <c r="S189" s="55">
        <f t="shared" si="32"/>
        <v>0</v>
      </c>
      <c r="T189" s="55">
        <f t="shared" si="33"/>
        <v>0</v>
      </c>
    </row>
    <row r="190" spans="1:20" ht="27" customHeight="1">
      <c r="A190" s="226"/>
      <c r="B190" s="183" t="s">
        <v>180</v>
      </c>
      <c r="C190" s="56" t="s">
        <v>174</v>
      </c>
      <c r="D190" s="56">
        <f>+D169+D172+D175+D178+D181+D184+D187</f>
        <v>0</v>
      </c>
      <c r="E190" s="56">
        <f aca="true" t="shared" si="34" ref="E190:Q190">+E169+E172+E175+E178+E181+E184+E187</f>
        <v>0</v>
      </c>
      <c r="F190" s="56">
        <f t="shared" si="34"/>
        <v>0</v>
      </c>
      <c r="G190" s="56">
        <f t="shared" si="34"/>
        <v>0</v>
      </c>
      <c r="H190" s="56">
        <f t="shared" si="34"/>
        <v>0</v>
      </c>
      <c r="I190" s="56">
        <f t="shared" si="34"/>
        <v>0</v>
      </c>
      <c r="J190" s="56">
        <f t="shared" si="34"/>
        <v>0</v>
      </c>
      <c r="K190" s="56">
        <f t="shared" si="34"/>
        <v>0</v>
      </c>
      <c r="L190" s="56">
        <f t="shared" si="34"/>
        <v>0</v>
      </c>
      <c r="M190" s="56">
        <f t="shared" si="34"/>
        <v>0</v>
      </c>
      <c r="N190" s="56">
        <f t="shared" si="34"/>
        <v>0</v>
      </c>
      <c r="O190" s="56">
        <f t="shared" si="34"/>
        <v>0</v>
      </c>
      <c r="P190" s="56">
        <f t="shared" si="34"/>
        <v>0</v>
      </c>
      <c r="Q190" s="56">
        <f t="shared" si="34"/>
        <v>0</v>
      </c>
      <c r="R190" s="55">
        <f t="shared" si="31"/>
        <v>0</v>
      </c>
      <c r="S190" s="55">
        <f t="shared" si="32"/>
        <v>0</v>
      </c>
      <c r="T190" s="55">
        <f t="shared" si="33"/>
        <v>0</v>
      </c>
    </row>
    <row r="191" spans="1:20" ht="27" customHeight="1">
      <c r="A191" s="226"/>
      <c r="B191" s="207"/>
      <c r="C191" s="56" t="s">
        <v>176</v>
      </c>
      <c r="D191" s="56">
        <f aca="true" t="shared" si="35" ref="D191:Q192">+D170+D173+D176+D179+D182+D185+D188</f>
        <v>0</v>
      </c>
      <c r="E191" s="56">
        <f t="shared" si="35"/>
        <v>0</v>
      </c>
      <c r="F191" s="56">
        <f t="shared" si="35"/>
        <v>0</v>
      </c>
      <c r="G191" s="56">
        <f t="shared" si="35"/>
        <v>0</v>
      </c>
      <c r="H191" s="56">
        <f t="shared" si="35"/>
        <v>0</v>
      </c>
      <c r="I191" s="56">
        <f t="shared" si="35"/>
        <v>0</v>
      </c>
      <c r="J191" s="56">
        <f t="shared" si="35"/>
        <v>0</v>
      </c>
      <c r="K191" s="56">
        <f t="shared" si="35"/>
        <v>0</v>
      </c>
      <c r="L191" s="56">
        <f t="shared" si="35"/>
        <v>0</v>
      </c>
      <c r="M191" s="56">
        <f t="shared" si="35"/>
        <v>0</v>
      </c>
      <c r="N191" s="56">
        <f t="shared" si="35"/>
        <v>0</v>
      </c>
      <c r="O191" s="56">
        <f t="shared" si="35"/>
        <v>0</v>
      </c>
      <c r="P191" s="56">
        <f t="shared" si="35"/>
        <v>0</v>
      </c>
      <c r="Q191" s="56">
        <f t="shared" si="35"/>
        <v>0</v>
      </c>
      <c r="R191" s="55">
        <f t="shared" si="31"/>
        <v>0</v>
      </c>
      <c r="S191" s="55">
        <f t="shared" si="32"/>
        <v>0</v>
      </c>
      <c r="T191" s="55">
        <f t="shared" si="33"/>
        <v>0</v>
      </c>
    </row>
    <row r="192" spans="1:20" ht="27" customHeight="1">
      <c r="A192" s="226"/>
      <c r="B192" s="186"/>
      <c r="C192" s="56" t="s">
        <v>178</v>
      </c>
      <c r="D192" s="56">
        <f t="shared" si="35"/>
        <v>0</v>
      </c>
      <c r="E192" s="56">
        <f t="shared" si="35"/>
        <v>0</v>
      </c>
      <c r="F192" s="56">
        <f t="shared" si="35"/>
        <v>0</v>
      </c>
      <c r="G192" s="56">
        <f t="shared" si="35"/>
        <v>0</v>
      </c>
      <c r="H192" s="56">
        <f t="shared" si="35"/>
        <v>0</v>
      </c>
      <c r="I192" s="56">
        <f t="shared" si="35"/>
        <v>0</v>
      </c>
      <c r="J192" s="56">
        <f t="shared" si="35"/>
        <v>0</v>
      </c>
      <c r="K192" s="56">
        <f t="shared" si="35"/>
        <v>0</v>
      </c>
      <c r="L192" s="56">
        <f t="shared" si="35"/>
        <v>0</v>
      </c>
      <c r="M192" s="56">
        <f t="shared" si="35"/>
        <v>0</v>
      </c>
      <c r="N192" s="56">
        <f t="shared" si="35"/>
        <v>0</v>
      </c>
      <c r="O192" s="56">
        <f t="shared" si="35"/>
        <v>0</v>
      </c>
      <c r="P192" s="56">
        <f t="shared" si="35"/>
        <v>0</v>
      </c>
      <c r="Q192" s="56">
        <f t="shared" si="35"/>
        <v>0</v>
      </c>
      <c r="R192" s="55">
        <f t="shared" si="31"/>
        <v>0</v>
      </c>
      <c r="S192" s="55">
        <f t="shared" si="32"/>
        <v>0</v>
      </c>
      <c r="T192" s="55">
        <f t="shared" si="33"/>
        <v>0</v>
      </c>
    </row>
    <row r="193" spans="1:20" ht="27" customHeight="1">
      <c r="A193" s="226" t="s">
        <v>191</v>
      </c>
      <c r="B193" s="178" t="s">
        <v>190</v>
      </c>
      <c r="C193" s="174" t="s">
        <v>176</v>
      </c>
      <c r="D193" s="175">
        <v>0</v>
      </c>
      <c r="E193" s="175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55">
        <f t="shared" si="31"/>
        <v>0</v>
      </c>
      <c r="S193" s="55">
        <f t="shared" si="32"/>
        <v>0</v>
      </c>
      <c r="T193" s="55">
        <f t="shared" si="33"/>
        <v>0</v>
      </c>
    </row>
    <row r="194" spans="1:20" ht="27" customHeight="1">
      <c r="A194" s="226"/>
      <c r="B194" s="180" t="s">
        <v>190</v>
      </c>
      <c r="C194" s="174" t="s">
        <v>178</v>
      </c>
      <c r="D194" s="175">
        <v>0</v>
      </c>
      <c r="E194" s="175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55">
        <f t="shared" si="31"/>
        <v>0</v>
      </c>
      <c r="S194" s="55">
        <f t="shared" si="32"/>
        <v>0</v>
      </c>
      <c r="T194" s="55">
        <f t="shared" si="33"/>
        <v>0</v>
      </c>
    </row>
    <row r="195" spans="1:20" ht="27" customHeight="1">
      <c r="A195" s="226"/>
      <c r="B195" s="178" t="s">
        <v>189</v>
      </c>
      <c r="C195" s="174" t="s">
        <v>176</v>
      </c>
      <c r="D195" s="175">
        <v>0</v>
      </c>
      <c r="E195" s="175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55">
        <f t="shared" si="31"/>
        <v>0</v>
      </c>
      <c r="S195" s="55">
        <f t="shared" si="32"/>
        <v>0</v>
      </c>
      <c r="T195" s="55">
        <f t="shared" si="33"/>
        <v>0</v>
      </c>
    </row>
    <row r="196" spans="1:20" ht="27" customHeight="1">
      <c r="A196" s="226"/>
      <c r="B196" s="180" t="s">
        <v>189</v>
      </c>
      <c r="C196" s="174" t="s">
        <v>178</v>
      </c>
      <c r="D196" s="175">
        <v>0</v>
      </c>
      <c r="E196" s="175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55">
        <f t="shared" si="31"/>
        <v>0</v>
      </c>
      <c r="S196" s="55">
        <f t="shared" si="32"/>
        <v>0</v>
      </c>
      <c r="T196" s="55">
        <f t="shared" si="33"/>
        <v>0</v>
      </c>
    </row>
    <row r="197" spans="1:20" ht="27" customHeight="1">
      <c r="A197" s="226"/>
      <c r="B197" s="178" t="s">
        <v>188</v>
      </c>
      <c r="C197" s="174" t="s">
        <v>176</v>
      </c>
      <c r="D197" s="175">
        <v>0</v>
      </c>
      <c r="E197" s="175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55">
        <f t="shared" si="31"/>
        <v>0</v>
      </c>
      <c r="S197" s="55">
        <f t="shared" si="32"/>
        <v>0</v>
      </c>
      <c r="T197" s="55">
        <f t="shared" si="33"/>
        <v>0</v>
      </c>
    </row>
    <row r="198" spans="1:20" ht="27" customHeight="1">
      <c r="A198" s="226"/>
      <c r="B198" s="180" t="s">
        <v>188</v>
      </c>
      <c r="C198" s="174" t="s">
        <v>178</v>
      </c>
      <c r="D198" s="175">
        <v>0</v>
      </c>
      <c r="E198" s="175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55">
        <f t="shared" si="31"/>
        <v>0</v>
      </c>
      <c r="S198" s="55">
        <f t="shared" si="32"/>
        <v>0</v>
      </c>
      <c r="T198" s="55">
        <f t="shared" si="33"/>
        <v>0</v>
      </c>
    </row>
    <row r="199" spans="1:20" ht="27" customHeight="1">
      <c r="A199" s="226"/>
      <c r="B199" s="178" t="s">
        <v>187</v>
      </c>
      <c r="C199" s="174" t="s">
        <v>176</v>
      </c>
      <c r="D199" s="175">
        <v>0</v>
      </c>
      <c r="E199" s="175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55">
        <f t="shared" si="31"/>
        <v>0</v>
      </c>
      <c r="S199" s="55">
        <f t="shared" si="32"/>
        <v>0</v>
      </c>
      <c r="T199" s="55">
        <f t="shared" si="33"/>
        <v>0</v>
      </c>
    </row>
    <row r="200" spans="1:20" ht="27" customHeight="1">
      <c r="A200" s="226"/>
      <c r="B200" s="180" t="s">
        <v>187</v>
      </c>
      <c r="C200" s="174" t="s">
        <v>178</v>
      </c>
      <c r="D200" s="175">
        <v>0</v>
      </c>
      <c r="E200" s="175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55">
        <f t="shared" si="31"/>
        <v>0</v>
      </c>
      <c r="S200" s="55">
        <f t="shared" si="32"/>
        <v>0</v>
      </c>
      <c r="T200" s="55">
        <f t="shared" si="33"/>
        <v>0</v>
      </c>
    </row>
    <row r="201" spans="1:20" ht="27" customHeight="1">
      <c r="A201" s="226"/>
      <c r="B201" s="178" t="s">
        <v>186</v>
      </c>
      <c r="C201" s="174" t="s">
        <v>176</v>
      </c>
      <c r="D201" s="175">
        <v>0</v>
      </c>
      <c r="E201" s="175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55">
        <f t="shared" si="31"/>
        <v>0</v>
      </c>
      <c r="S201" s="55">
        <f t="shared" si="32"/>
        <v>0</v>
      </c>
      <c r="T201" s="55">
        <f t="shared" si="33"/>
        <v>0</v>
      </c>
    </row>
    <row r="202" spans="1:20" ht="27" customHeight="1">
      <c r="A202" s="226"/>
      <c r="B202" s="180" t="s">
        <v>186</v>
      </c>
      <c r="C202" s="174" t="s">
        <v>178</v>
      </c>
      <c r="D202" s="175">
        <v>0</v>
      </c>
      <c r="E202" s="175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58">
        <v>0</v>
      </c>
      <c r="N202" s="58">
        <v>0</v>
      </c>
      <c r="O202" s="58">
        <v>0</v>
      </c>
      <c r="P202" s="58">
        <v>0</v>
      </c>
      <c r="Q202" s="58">
        <v>0</v>
      </c>
      <c r="R202" s="55">
        <f t="shared" si="31"/>
        <v>0</v>
      </c>
      <c r="S202" s="55">
        <f t="shared" si="32"/>
        <v>0</v>
      </c>
      <c r="T202" s="55">
        <f t="shared" si="33"/>
        <v>0</v>
      </c>
    </row>
    <row r="203" spans="1:20" ht="27" customHeight="1">
      <c r="A203" s="226"/>
      <c r="B203" s="178" t="s">
        <v>185</v>
      </c>
      <c r="C203" s="174" t="s">
        <v>176</v>
      </c>
      <c r="D203" s="175">
        <v>0</v>
      </c>
      <c r="E203" s="175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5">
        <f t="shared" si="31"/>
        <v>0</v>
      </c>
      <c r="S203" s="55">
        <f t="shared" si="32"/>
        <v>0</v>
      </c>
      <c r="T203" s="55">
        <f t="shared" si="33"/>
        <v>0</v>
      </c>
    </row>
    <row r="204" spans="1:20" ht="27" customHeight="1">
      <c r="A204" s="226"/>
      <c r="B204" s="180" t="s">
        <v>185</v>
      </c>
      <c r="C204" s="174" t="s">
        <v>178</v>
      </c>
      <c r="D204" s="175">
        <v>0</v>
      </c>
      <c r="E204" s="175">
        <v>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  <c r="Q204" s="58">
        <v>0</v>
      </c>
      <c r="R204" s="55">
        <f t="shared" si="31"/>
        <v>0</v>
      </c>
      <c r="S204" s="55">
        <f t="shared" si="32"/>
        <v>0</v>
      </c>
      <c r="T204" s="55">
        <f t="shared" si="33"/>
        <v>0</v>
      </c>
    </row>
    <row r="205" spans="1:20" ht="27" customHeight="1">
      <c r="A205" s="226"/>
      <c r="B205" s="183" t="s">
        <v>184</v>
      </c>
      <c r="C205" s="56" t="s">
        <v>176</v>
      </c>
      <c r="D205" s="184">
        <f>+D193+D195+D197+D199+D201+D203</f>
        <v>0</v>
      </c>
      <c r="E205" s="184">
        <f aca="true" t="shared" si="36" ref="E205:Q205">+E193+E195+E197+E199+E201+E203</f>
        <v>0</v>
      </c>
      <c r="F205" s="184">
        <f t="shared" si="36"/>
        <v>0</v>
      </c>
      <c r="G205" s="184">
        <f t="shared" si="36"/>
        <v>0</v>
      </c>
      <c r="H205" s="184">
        <f t="shared" si="36"/>
        <v>0</v>
      </c>
      <c r="I205" s="184">
        <f t="shared" si="36"/>
        <v>0</v>
      </c>
      <c r="J205" s="184">
        <f t="shared" si="36"/>
        <v>0</v>
      </c>
      <c r="K205" s="184">
        <f t="shared" si="36"/>
        <v>0</v>
      </c>
      <c r="L205" s="184">
        <f t="shared" si="36"/>
        <v>0</v>
      </c>
      <c r="M205" s="184">
        <f t="shared" si="36"/>
        <v>0</v>
      </c>
      <c r="N205" s="184">
        <f t="shared" si="36"/>
        <v>0</v>
      </c>
      <c r="O205" s="184">
        <f t="shared" si="36"/>
        <v>0</v>
      </c>
      <c r="P205" s="184">
        <f t="shared" si="36"/>
        <v>0</v>
      </c>
      <c r="Q205" s="184">
        <f t="shared" si="36"/>
        <v>0</v>
      </c>
      <c r="R205" s="55">
        <f t="shared" si="31"/>
        <v>0</v>
      </c>
      <c r="S205" s="55">
        <f t="shared" si="32"/>
        <v>0</v>
      </c>
      <c r="T205" s="55">
        <f t="shared" si="33"/>
        <v>0</v>
      </c>
    </row>
    <row r="206" spans="1:20" ht="27" customHeight="1">
      <c r="A206" s="226"/>
      <c r="B206" s="186" t="s">
        <v>180</v>
      </c>
      <c r="C206" s="56" t="s">
        <v>178</v>
      </c>
      <c r="D206" s="184">
        <f>+D194+D196+D198+D200+D202+D204</f>
        <v>0</v>
      </c>
      <c r="E206" s="184">
        <f aca="true" t="shared" si="37" ref="E206:Q206">+E194+E196+E198+E200+E202+E204</f>
        <v>0</v>
      </c>
      <c r="F206" s="184">
        <f t="shared" si="37"/>
        <v>0</v>
      </c>
      <c r="G206" s="184">
        <f t="shared" si="37"/>
        <v>0</v>
      </c>
      <c r="H206" s="184">
        <f t="shared" si="37"/>
        <v>0</v>
      </c>
      <c r="I206" s="184">
        <f t="shared" si="37"/>
        <v>0</v>
      </c>
      <c r="J206" s="184">
        <f t="shared" si="37"/>
        <v>0</v>
      </c>
      <c r="K206" s="184">
        <f t="shared" si="37"/>
        <v>0</v>
      </c>
      <c r="L206" s="184">
        <f t="shared" si="37"/>
        <v>0</v>
      </c>
      <c r="M206" s="184">
        <f t="shared" si="37"/>
        <v>0</v>
      </c>
      <c r="N206" s="184">
        <f t="shared" si="37"/>
        <v>0</v>
      </c>
      <c r="O206" s="184">
        <f t="shared" si="37"/>
        <v>0</v>
      </c>
      <c r="P206" s="184">
        <f t="shared" si="37"/>
        <v>0</v>
      </c>
      <c r="Q206" s="184">
        <f t="shared" si="37"/>
        <v>0</v>
      </c>
      <c r="R206" s="55">
        <f t="shared" si="31"/>
        <v>0</v>
      </c>
      <c r="S206" s="55">
        <f t="shared" si="32"/>
        <v>0</v>
      </c>
      <c r="T206" s="55">
        <f t="shared" si="33"/>
        <v>0</v>
      </c>
    </row>
    <row r="207" spans="1:20" ht="27" customHeight="1">
      <c r="A207" s="215" t="s">
        <v>183</v>
      </c>
      <c r="B207" s="178" t="s">
        <v>51</v>
      </c>
      <c r="C207" s="1" t="s">
        <v>174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58">
        <v>0</v>
      </c>
      <c r="N207" s="58">
        <v>0</v>
      </c>
      <c r="O207" s="58">
        <v>0</v>
      </c>
      <c r="P207" s="58">
        <v>0</v>
      </c>
      <c r="Q207" s="58">
        <v>0</v>
      </c>
      <c r="R207" s="55">
        <f t="shared" si="31"/>
        <v>0</v>
      </c>
      <c r="S207" s="55">
        <f t="shared" si="32"/>
        <v>0</v>
      </c>
      <c r="T207" s="55">
        <f t="shared" si="33"/>
        <v>0</v>
      </c>
    </row>
    <row r="208" spans="1:20" ht="27" customHeight="1">
      <c r="A208" s="216"/>
      <c r="B208" s="201"/>
      <c r="C208" s="174" t="s">
        <v>176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58">
        <v>0</v>
      </c>
      <c r="N208" s="58">
        <v>0</v>
      </c>
      <c r="O208" s="58">
        <v>0</v>
      </c>
      <c r="P208" s="58">
        <v>0</v>
      </c>
      <c r="Q208" s="58">
        <v>0</v>
      </c>
      <c r="R208" s="55">
        <f t="shared" si="31"/>
        <v>0</v>
      </c>
      <c r="S208" s="55">
        <f t="shared" si="32"/>
        <v>0</v>
      </c>
      <c r="T208" s="55">
        <f t="shared" si="33"/>
        <v>0</v>
      </c>
    </row>
    <row r="209" spans="1:20" ht="27" customHeight="1">
      <c r="A209" s="216"/>
      <c r="B209" s="180"/>
      <c r="C209" s="174" t="s">
        <v>178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0</v>
      </c>
      <c r="N209" s="58">
        <v>0</v>
      </c>
      <c r="O209" s="58">
        <v>0</v>
      </c>
      <c r="P209" s="58">
        <v>0</v>
      </c>
      <c r="Q209" s="58">
        <v>0</v>
      </c>
      <c r="R209" s="55">
        <f t="shared" si="31"/>
        <v>0</v>
      </c>
      <c r="S209" s="55">
        <f t="shared" si="32"/>
        <v>0</v>
      </c>
      <c r="T209" s="55">
        <f t="shared" si="33"/>
        <v>0</v>
      </c>
    </row>
    <row r="210" spans="1:20" ht="27" customHeight="1">
      <c r="A210" s="216"/>
      <c r="B210" s="178" t="s">
        <v>182</v>
      </c>
      <c r="C210" s="1" t="s">
        <v>174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58">
        <v>0</v>
      </c>
      <c r="N210" s="58">
        <v>0</v>
      </c>
      <c r="O210" s="58">
        <v>0</v>
      </c>
      <c r="P210" s="58">
        <v>0</v>
      </c>
      <c r="Q210" s="58">
        <v>0</v>
      </c>
      <c r="R210" s="55">
        <f t="shared" si="31"/>
        <v>0</v>
      </c>
      <c r="S210" s="55">
        <f t="shared" si="32"/>
        <v>0</v>
      </c>
      <c r="T210" s="55">
        <f t="shared" si="33"/>
        <v>0</v>
      </c>
    </row>
    <row r="211" spans="1:20" ht="27" customHeight="1">
      <c r="A211" s="216"/>
      <c r="B211" s="201"/>
      <c r="C211" s="174" t="s">
        <v>176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58">
        <v>0</v>
      </c>
      <c r="Q211" s="58">
        <v>0</v>
      </c>
      <c r="R211" s="55">
        <f t="shared" si="31"/>
        <v>0</v>
      </c>
      <c r="S211" s="55">
        <f t="shared" si="32"/>
        <v>0</v>
      </c>
      <c r="T211" s="55">
        <f t="shared" si="33"/>
        <v>0</v>
      </c>
    </row>
    <row r="212" spans="1:20" ht="27" customHeight="1">
      <c r="A212" s="216"/>
      <c r="B212" s="180"/>
      <c r="C212" s="174" t="s">
        <v>178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0</v>
      </c>
      <c r="Q212" s="58">
        <v>0</v>
      </c>
      <c r="R212" s="55">
        <f t="shared" si="31"/>
        <v>0</v>
      </c>
      <c r="S212" s="55">
        <f t="shared" si="32"/>
        <v>0</v>
      </c>
      <c r="T212" s="55">
        <f t="shared" si="33"/>
        <v>0</v>
      </c>
    </row>
    <row r="213" spans="1:20" ht="27" customHeight="1">
      <c r="A213" s="216"/>
      <c r="B213" s="178" t="s">
        <v>181</v>
      </c>
      <c r="C213" s="1" t="s">
        <v>174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58">
        <v>0</v>
      </c>
      <c r="R213" s="55">
        <f t="shared" si="31"/>
        <v>0</v>
      </c>
      <c r="S213" s="55">
        <f t="shared" si="32"/>
        <v>0</v>
      </c>
      <c r="T213" s="55">
        <f t="shared" si="33"/>
        <v>0</v>
      </c>
    </row>
    <row r="214" spans="1:20" ht="27" customHeight="1">
      <c r="A214" s="216"/>
      <c r="B214" s="201"/>
      <c r="C214" s="174" t="s">
        <v>176</v>
      </c>
      <c r="D214" s="58">
        <v>0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8">
        <v>0</v>
      </c>
      <c r="M214" s="58">
        <v>0</v>
      </c>
      <c r="N214" s="58">
        <v>0</v>
      </c>
      <c r="O214" s="58">
        <v>0</v>
      </c>
      <c r="P214" s="58">
        <v>0</v>
      </c>
      <c r="Q214" s="58">
        <v>0</v>
      </c>
      <c r="R214" s="55">
        <f t="shared" si="31"/>
        <v>0</v>
      </c>
      <c r="S214" s="55">
        <f t="shared" si="32"/>
        <v>0</v>
      </c>
      <c r="T214" s="55">
        <f t="shared" si="33"/>
        <v>0</v>
      </c>
    </row>
    <row r="215" spans="1:20" ht="27" customHeight="1">
      <c r="A215" s="216"/>
      <c r="B215" s="180"/>
      <c r="C215" s="174" t="s">
        <v>178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58">
        <v>0</v>
      </c>
      <c r="N215" s="58">
        <v>0</v>
      </c>
      <c r="O215" s="58">
        <v>0</v>
      </c>
      <c r="P215" s="58">
        <v>0</v>
      </c>
      <c r="Q215" s="58">
        <v>0</v>
      </c>
      <c r="R215" s="55">
        <f t="shared" si="31"/>
        <v>0</v>
      </c>
      <c r="S215" s="55">
        <f t="shared" si="32"/>
        <v>0</v>
      </c>
      <c r="T215" s="55">
        <f t="shared" si="33"/>
        <v>0</v>
      </c>
    </row>
    <row r="216" spans="1:20" ht="27" customHeight="1">
      <c r="A216" s="216"/>
      <c r="B216" s="183" t="s">
        <v>180</v>
      </c>
      <c r="C216" s="229" t="s">
        <v>174</v>
      </c>
      <c r="D216" s="230">
        <f>+D207+D210+D213</f>
        <v>0</v>
      </c>
      <c r="E216" s="230">
        <f aca="true" t="shared" si="38" ref="E216:Q216">+E207+E210+E213</f>
        <v>0</v>
      </c>
      <c r="F216" s="230">
        <f t="shared" si="38"/>
        <v>0</v>
      </c>
      <c r="G216" s="230">
        <f t="shared" si="38"/>
        <v>0</v>
      </c>
      <c r="H216" s="230">
        <f t="shared" si="38"/>
        <v>0</v>
      </c>
      <c r="I216" s="230">
        <f t="shared" si="38"/>
        <v>0</v>
      </c>
      <c r="J216" s="230">
        <f t="shared" si="38"/>
        <v>0</v>
      </c>
      <c r="K216" s="230">
        <f t="shared" si="38"/>
        <v>0</v>
      </c>
      <c r="L216" s="230">
        <f t="shared" si="38"/>
        <v>0</v>
      </c>
      <c r="M216" s="230">
        <f t="shared" si="38"/>
        <v>0</v>
      </c>
      <c r="N216" s="230">
        <f t="shared" si="38"/>
        <v>0</v>
      </c>
      <c r="O216" s="230">
        <f t="shared" si="38"/>
        <v>0</v>
      </c>
      <c r="P216" s="230">
        <f t="shared" si="38"/>
        <v>0</v>
      </c>
      <c r="Q216" s="230">
        <f t="shared" si="38"/>
        <v>0</v>
      </c>
      <c r="R216" s="55">
        <f t="shared" si="31"/>
        <v>0</v>
      </c>
      <c r="S216" s="55">
        <f t="shared" si="32"/>
        <v>0</v>
      </c>
      <c r="T216" s="55">
        <f t="shared" si="33"/>
        <v>0</v>
      </c>
    </row>
    <row r="217" spans="1:20" ht="27" customHeight="1">
      <c r="A217" s="216"/>
      <c r="B217" s="207"/>
      <c r="C217" s="56" t="s">
        <v>176</v>
      </c>
      <c r="D217" s="230">
        <f aca="true" t="shared" si="39" ref="D217:Q218">+D208+D211+D214</f>
        <v>0</v>
      </c>
      <c r="E217" s="230">
        <f t="shared" si="39"/>
        <v>0</v>
      </c>
      <c r="F217" s="230">
        <f t="shared" si="39"/>
        <v>0</v>
      </c>
      <c r="G217" s="230">
        <f t="shared" si="39"/>
        <v>0</v>
      </c>
      <c r="H217" s="230">
        <f t="shared" si="39"/>
        <v>0</v>
      </c>
      <c r="I217" s="230">
        <f t="shared" si="39"/>
        <v>0</v>
      </c>
      <c r="J217" s="230">
        <f t="shared" si="39"/>
        <v>0</v>
      </c>
      <c r="K217" s="230">
        <f t="shared" si="39"/>
        <v>0</v>
      </c>
      <c r="L217" s="230">
        <f t="shared" si="39"/>
        <v>0</v>
      </c>
      <c r="M217" s="230">
        <f t="shared" si="39"/>
        <v>0</v>
      </c>
      <c r="N217" s="230">
        <f t="shared" si="39"/>
        <v>0</v>
      </c>
      <c r="O217" s="230">
        <f t="shared" si="39"/>
        <v>0</v>
      </c>
      <c r="P217" s="230">
        <f t="shared" si="39"/>
        <v>0</v>
      </c>
      <c r="Q217" s="230">
        <f t="shared" si="39"/>
        <v>0</v>
      </c>
      <c r="R217" s="55">
        <f t="shared" si="31"/>
        <v>0</v>
      </c>
      <c r="S217" s="55">
        <f t="shared" si="32"/>
        <v>0</v>
      </c>
      <c r="T217" s="55">
        <f t="shared" si="33"/>
        <v>0</v>
      </c>
    </row>
    <row r="218" spans="1:20" ht="27" customHeight="1">
      <c r="A218" s="217"/>
      <c r="B218" s="186"/>
      <c r="C218" s="56" t="s">
        <v>178</v>
      </c>
      <c r="D218" s="230">
        <f t="shared" si="39"/>
        <v>0</v>
      </c>
      <c r="E218" s="230">
        <f t="shared" si="39"/>
        <v>0</v>
      </c>
      <c r="F218" s="230">
        <f t="shared" si="39"/>
        <v>0</v>
      </c>
      <c r="G218" s="230">
        <f t="shared" si="39"/>
        <v>0</v>
      </c>
      <c r="H218" s="230">
        <f t="shared" si="39"/>
        <v>0</v>
      </c>
      <c r="I218" s="230">
        <f t="shared" si="39"/>
        <v>0</v>
      </c>
      <c r="J218" s="230">
        <f t="shared" si="39"/>
        <v>0</v>
      </c>
      <c r="K218" s="230">
        <f t="shared" si="39"/>
        <v>0</v>
      </c>
      <c r="L218" s="230">
        <f t="shared" si="39"/>
        <v>0</v>
      </c>
      <c r="M218" s="230">
        <f t="shared" si="39"/>
        <v>0</v>
      </c>
      <c r="N218" s="230">
        <f t="shared" si="39"/>
        <v>0</v>
      </c>
      <c r="O218" s="230">
        <f t="shared" si="39"/>
        <v>0</v>
      </c>
      <c r="P218" s="230">
        <f t="shared" si="39"/>
        <v>0</v>
      </c>
      <c r="Q218" s="230">
        <f t="shared" si="39"/>
        <v>0</v>
      </c>
      <c r="R218" s="55">
        <f t="shared" si="31"/>
        <v>0</v>
      </c>
      <c r="S218" s="55">
        <f t="shared" si="32"/>
        <v>0</v>
      </c>
      <c r="T218" s="55">
        <f t="shared" si="33"/>
        <v>0</v>
      </c>
    </row>
    <row r="219" spans="1:20" ht="27" customHeight="1">
      <c r="A219" s="222" t="s">
        <v>48</v>
      </c>
      <c r="B219" s="223"/>
      <c r="C219" s="1" t="s">
        <v>174</v>
      </c>
      <c r="D219" s="175">
        <v>0</v>
      </c>
      <c r="E219" s="175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  <c r="Q219" s="58">
        <v>0</v>
      </c>
      <c r="R219" s="55">
        <f t="shared" si="31"/>
        <v>0</v>
      </c>
      <c r="S219" s="55">
        <f t="shared" si="32"/>
        <v>0</v>
      </c>
      <c r="T219" s="55">
        <f t="shared" si="33"/>
        <v>0</v>
      </c>
    </row>
    <row r="220" spans="1:20" ht="27" customHeight="1">
      <c r="A220" s="227"/>
      <c r="B220" s="228"/>
      <c r="C220" s="174" t="s">
        <v>176</v>
      </c>
      <c r="D220" s="175">
        <v>0</v>
      </c>
      <c r="E220" s="175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58">
        <v>0</v>
      </c>
      <c r="N220" s="58">
        <v>0</v>
      </c>
      <c r="O220" s="58">
        <v>0</v>
      </c>
      <c r="P220" s="58">
        <v>0</v>
      </c>
      <c r="Q220" s="58">
        <v>0</v>
      </c>
      <c r="R220" s="55">
        <f t="shared" si="31"/>
        <v>0</v>
      </c>
      <c r="S220" s="55">
        <f t="shared" si="32"/>
        <v>0</v>
      </c>
      <c r="T220" s="55">
        <f t="shared" si="33"/>
        <v>0</v>
      </c>
    </row>
    <row r="221" spans="1:20" ht="27" customHeight="1">
      <c r="A221" s="224"/>
      <c r="B221" s="225"/>
      <c r="C221" s="174" t="s">
        <v>178</v>
      </c>
      <c r="D221" s="175">
        <v>0</v>
      </c>
      <c r="E221" s="175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58">
        <v>0</v>
      </c>
      <c r="N221" s="58">
        <v>0</v>
      </c>
      <c r="O221" s="58">
        <v>0</v>
      </c>
      <c r="P221" s="58">
        <v>0</v>
      </c>
      <c r="Q221" s="58">
        <v>0</v>
      </c>
      <c r="R221" s="55">
        <f t="shared" si="31"/>
        <v>0</v>
      </c>
      <c r="S221" s="55">
        <f t="shared" si="32"/>
        <v>0</v>
      </c>
      <c r="T221" s="55">
        <f t="shared" si="33"/>
        <v>0</v>
      </c>
    </row>
    <row r="222" spans="1:20" ht="27" customHeight="1">
      <c r="A222" s="200" t="s">
        <v>179</v>
      </c>
      <c r="B222" s="200"/>
      <c r="C222" s="174" t="s">
        <v>176</v>
      </c>
      <c r="D222" s="175">
        <v>0</v>
      </c>
      <c r="E222" s="175">
        <v>0</v>
      </c>
      <c r="F222" s="231">
        <v>0</v>
      </c>
      <c r="G222" s="231">
        <v>0</v>
      </c>
      <c r="H222" s="231">
        <v>0</v>
      </c>
      <c r="I222" s="231">
        <v>0</v>
      </c>
      <c r="J222" s="231">
        <v>0</v>
      </c>
      <c r="K222" s="231">
        <v>0</v>
      </c>
      <c r="L222" s="231">
        <v>0</v>
      </c>
      <c r="M222" s="231">
        <v>0</v>
      </c>
      <c r="N222" s="231">
        <v>0</v>
      </c>
      <c r="O222" s="231">
        <v>0</v>
      </c>
      <c r="P222" s="231">
        <v>0</v>
      </c>
      <c r="Q222" s="231">
        <v>0</v>
      </c>
      <c r="R222" s="55">
        <f t="shared" si="31"/>
        <v>0</v>
      </c>
      <c r="S222" s="55">
        <f t="shared" si="32"/>
        <v>0</v>
      </c>
      <c r="T222" s="55">
        <f t="shared" si="33"/>
        <v>0</v>
      </c>
    </row>
    <row r="223" spans="1:20" ht="27" customHeight="1">
      <c r="A223" s="200"/>
      <c r="B223" s="200"/>
      <c r="C223" s="174" t="s">
        <v>178</v>
      </c>
      <c r="D223" s="175">
        <v>0</v>
      </c>
      <c r="E223" s="175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58">
        <v>0</v>
      </c>
      <c r="N223" s="58">
        <v>0</v>
      </c>
      <c r="O223" s="58">
        <v>0</v>
      </c>
      <c r="P223" s="58">
        <v>0</v>
      </c>
      <c r="Q223" s="58">
        <v>0</v>
      </c>
      <c r="R223" s="55">
        <f t="shared" si="31"/>
        <v>0</v>
      </c>
      <c r="S223" s="55">
        <f t="shared" si="32"/>
        <v>0</v>
      </c>
      <c r="T223" s="55">
        <f t="shared" si="33"/>
        <v>0</v>
      </c>
    </row>
    <row r="224" spans="1:20" ht="27" customHeight="1">
      <c r="A224" s="222" t="s">
        <v>177</v>
      </c>
      <c r="B224" s="223"/>
      <c r="C224" s="174" t="s">
        <v>176</v>
      </c>
      <c r="D224" s="175">
        <v>0</v>
      </c>
      <c r="E224" s="175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8">
        <v>0</v>
      </c>
      <c r="M224" s="58">
        <v>0</v>
      </c>
      <c r="N224" s="58">
        <v>0</v>
      </c>
      <c r="O224" s="58">
        <v>0</v>
      </c>
      <c r="P224" s="58">
        <v>0</v>
      </c>
      <c r="Q224" s="58">
        <v>0</v>
      </c>
      <c r="R224" s="55">
        <f t="shared" si="31"/>
        <v>0</v>
      </c>
      <c r="S224" s="55">
        <f t="shared" si="32"/>
        <v>0</v>
      </c>
      <c r="T224" s="55">
        <f t="shared" si="33"/>
        <v>0</v>
      </c>
    </row>
    <row r="225" spans="1:20" ht="27" customHeight="1">
      <c r="A225" s="224"/>
      <c r="B225" s="225"/>
      <c r="C225" s="174" t="s">
        <v>178</v>
      </c>
      <c r="D225" s="175">
        <v>0</v>
      </c>
      <c r="E225" s="175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  <c r="N225" s="58">
        <v>0</v>
      </c>
      <c r="O225" s="58">
        <v>0</v>
      </c>
      <c r="P225" s="58">
        <v>0</v>
      </c>
      <c r="Q225" s="58">
        <v>0</v>
      </c>
      <c r="R225" s="55">
        <f t="shared" si="31"/>
        <v>0</v>
      </c>
      <c r="S225" s="55">
        <f t="shared" si="32"/>
        <v>0</v>
      </c>
      <c r="T225" s="55">
        <f t="shared" si="33"/>
        <v>0</v>
      </c>
    </row>
    <row r="226" spans="1:20" ht="27" customHeight="1">
      <c r="A226" s="222" t="s">
        <v>175</v>
      </c>
      <c r="B226" s="232"/>
      <c r="C226" s="174" t="s">
        <v>174</v>
      </c>
      <c r="D226" s="175">
        <v>0</v>
      </c>
      <c r="E226" s="175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 s="58">
        <v>0</v>
      </c>
      <c r="O226" s="58">
        <v>0</v>
      </c>
      <c r="P226" s="58">
        <v>0</v>
      </c>
      <c r="Q226" s="58">
        <v>0</v>
      </c>
      <c r="R226" s="55">
        <f t="shared" si="31"/>
        <v>0</v>
      </c>
      <c r="S226" s="55">
        <f t="shared" si="32"/>
        <v>0</v>
      </c>
      <c r="T226" s="55">
        <f t="shared" si="33"/>
        <v>0</v>
      </c>
    </row>
    <row r="227" spans="1:20" ht="27" customHeight="1">
      <c r="A227" s="227"/>
      <c r="B227" s="233"/>
      <c r="C227" s="174" t="s">
        <v>176</v>
      </c>
      <c r="D227" s="175">
        <v>0</v>
      </c>
      <c r="E227" s="175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5">
        <f t="shared" si="31"/>
        <v>0</v>
      </c>
      <c r="S227" s="55">
        <f t="shared" si="32"/>
        <v>0</v>
      </c>
      <c r="T227" s="55">
        <f t="shared" si="33"/>
        <v>0</v>
      </c>
    </row>
    <row r="228" spans="1:20" ht="27" customHeight="1">
      <c r="A228" s="224"/>
      <c r="B228" s="234"/>
      <c r="C228" s="174" t="s">
        <v>178</v>
      </c>
      <c r="D228" s="175">
        <v>0</v>
      </c>
      <c r="E228" s="175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5">
        <f t="shared" si="31"/>
        <v>0</v>
      </c>
      <c r="S228" s="55">
        <f t="shared" si="32"/>
        <v>0</v>
      </c>
      <c r="T228" s="55">
        <f t="shared" si="33"/>
        <v>0</v>
      </c>
    </row>
    <row r="229" spans="1:20" ht="27" customHeight="1">
      <c r="A229" s="211" t="s">
        <v>173</v>
      </c>
      <c r="B229" s="212"/>
      <c r="C229" s="213"/>
      <c r="D229" s="214">
        <f>+D166+D190+D216+D219+D226</f>
        <v>0</v>
      </c>
      <c r="E229" s="214">
        <f aca="true" t="shared" si="40" ref="E229:Q229">+E166+E190+E216+E219+E226</f>
        <v>0</v>
      </c>
      <c r="F229" s="214">
        <f t="shared" si="40"/>
        <v>0</v>
      </c>
      <c r="G229" s="214">
        <f t="shared" si="40"/>
        <v>0</v>
      </c>
      <c r="H229" s="214">
        <f t="shared" si="40"/>
        <v>0</v>
      </c>
      <c r="I229" s="214">
        <f t="shared" si="40"/>
        <v>0</v>
      </c>
      <c r="J229" s="214">
        <f t="shared" si="40"/>
        <v>0</v>
      </c>
      <c r="K229" s="214">
        <f t="shared" si="40"/>
        <v>0</v>
      </c>
      <c r="L229" s="214">
        <f t="shared" si="40"/>
        <v>0</v>
      </c>
      <c r="M229" s="214">
        <f t="shared" si="40"/>
        <v>0</v>
      </c>
      <c r="N229" s="214">
        <f t="shared" si="40"/>
        <v>0</v>
      </c>
      <c r="O229" s="214">
        <f t="shared" si="40"/>
        <v>0</v>
      </c>
      <c r="P229" s="214">
        <f t="shared" si="40"/>
        <v>0</v>
      </c>
      <c r="Q229" s="214">
        <f t="shared" si="40"/>
        <v>0</v>
      </c>
      <c r="R229" s="55">
        <f t="shared" si="31"/>
        <v>0</v>
      </c>
      <c r="S229" s="55">
        <f t="shared" si="32"/>
        <v>0</v>
      </c>
      <c r="T229" s="55">
        <f t="shared" si="33"/>
        <v>0</v>
      </c>
    </row>
    <row r="230" spans="1:20" ht="27" customHeight="1">
      <c r="A230" s="211" t="s">
        <v>223</v>
      </c>
      <c r="B230" s="212"/>
      <c r="C230" s="213"/>
      <c r="D230" s="214">
        <f>+D120+D122+D124+D126+D128+D144+D146+D148+D150+D164+D167+D191+D205+D217+D220+D222+D224+D227</f>
        <v>0</v>
      </c>
      <c r="E230" s="214">
        <f aca="true" t="shared" si="41" ref="E230:Q230">+E120+E122+E124+E126+E128+E144+E146+E148+E150+E164+E167+E191+E205+E217+E220+E222+E224+E227</f>
        <v>0</v>
      </c>
      <c r="F230" s="214">
        <f t="shared" si="41"/>
        <v>0</v>
      </c>
      <c r="G230" s="214">
        <f t="shared" si="41"/>
        <v>0</v>
      </c>
      <c r="H230" s="214">
        <f t="shared" si="41"/>
        <v>0</v>
      </c>
      <c r="I230" s="214">
        <f t="shared" si="41"/>
        <v>0</v>
      </c>
      <c r="J230" s="214">
        <f t="shared" si="41"/>
        <v>0</v>
      </c>
      <c r="K230" s="214">
        <f t="shared" si="41"/>
        <v>0</v>
      </c>
      <c r="L230" s="214">
        <f t="shared" si="41"/>
        <v>0</v>
      </c>
      <c r="M230" s="214">
        <f t="shared" si="41"/>
        <v>0</v>
      </c>
      <c r="N230" s="214">
        <f t="shared" si="41"/>
        <v>0</v>
      </c>
      <c r="O230" s="214">
        <f t="shared" si="41"/>
        <v>0</v>
      </c>
      <c r="P230" s="214">
        <f t="shared" si="41"/>
        <v>0</v>
      </c>
      <c r="Q230" s="214">
        <f t="shared" si="41"/>
        <v>0</v>
      </c>
      <c r="R230" s="55">
        <f t="shared" si="31"/>
        <v>0</v>
      </c>
      <c r="S230" s="55">
        <f t="shared" si="32"/>
        <v>0</v>
      </c>
      <c r="T230" s="55">
        <f t="shared" si="33"/>
        <v>0</v>
      </c>
    </row>
    <row r="231" spans="1:20" ht="27" customHeight="1">
      <c r="A231" s="211" t="s">
        <v>172</v>
      </c>
      <c r="B231" s="212"/>
      <c r="C231" s="213"/>
      <c r="D231" s="214">
        <f>+D121+D123+D125+D127+D129+D145+D147+D149+D151+D165+D168+D192+D206+D218+D221+D223+D225+D228</f>
        <v>0</v>
      </c>
      <c r="E231" s="214">
        <f aca="true" t="shared" si="42" ref="E231:Q231">+E121+E123+E125+E127+E129+E145+E147+E149+E151+E165+E168+E192+E206+E218+E221+E223+E225+E228</f>
        <v>0</v>
      </c>
      <c r="F231" s="214">
        <f t="shared" si="42"/>
        <v>0</v>
      </c>
      <c r="G231" s="214">
        <f t="shared" si="42"/>
        <v>0</v>
      </c>
      <c r="H231" s="214">
        <f t="shared" si="42"/>
        <v>0</v>
      </c>
      <c r="I231" s="214">
        <f t="shared" si="42"/>
        <v>0</v>
      </c>
      <c r="J231" s="214">
        <f t="shared" si="42"/>
        <v>0</v>
      </c>
      <c r="K231" s="214">
        <f t="shared" si="42"/>
        <v>0</v>
      </c>
      <c r="L231" s="214">
        <f t="shared" si="42"/>
        <v>0</v>
      </c>
      <c r="M231" s="214">
        <f t="shared" si="42"/>
        <v>0</v>
      </c>
      <c r="N231" s="214">
        <f t="shared" si="42"/>
        <v>0</v>
      </c>
      <c r="O231" s="214">
        <f t="shared" si="42"/>
        <v>0</v>
      </c>
      <c r="P231" s="214">
        <f t="shared" si="42"/>
        <v>0</v>
      </c>
      <c r="Q231" s="214">
        <f t="shared" si="42"/>
        <v>0</v>
      </c>
      <c r="R231" s="55">
        <f t="shared" si="31"/>
        <v>0</v>
      </c>
      <c r="S231" s="55">
        <f t="shared" si="32"/>
        <v>0</v>
      </c>
      <c r="T231" s="55">
        <f t="shared" si="33"/>
        <v>0</v>
      </c>
    </row>
    <row r="232" spans="1:20" ht="27" customHeight="1">
      <c r="A232" s="211" t="s">
        <v>171</v>
      </c>
      <c r="B232" s="212"/>
      <c r="C232" s="213"/>
      <c r="D232" s="214">
        <f>SUM(D229:D231)</f>
        <v>0</v>
      </c>
      <c r="E232" s="214">
        <f aca="true" t="shared" si="43" ref="E232:Q232">SUM(E229:E231)</f>
        <v>0</v>
      </c>
      <c r="F232" s="214">
        <f t="shared" si="43"/>
        <v>0</v>
      </c>
      <c r="G232" s="214">
        <f t="shared" si="43"/>
        <v>0</v>
      </c>
      <c r="H232" s="214">
        <f t="shared" si="43"/>
        <v>0</v>
      </c>
      <c r="I232" s="214">
        <f t="shared" si="43"/>
        <v>0</v>
      </c>
      <c r="J232" s="214">
        <f t="shared" si="43"/>
        <v>0</v>
      </c>
      <c r="K232" s="214">
        <f t="shared" si="43"/>
        <v>0</v>
      </c>
      <c r="L232" s="214">
        <f t="shared" si="43"/>
        <v>0</v>
      </c>
      <c r="M232" s="214">
        <f t="shared" si="43"/>
        <v>0</v>
      </c>
      <c r="N232" s="214">
        <f t="shared" si="43"/>
        <v>0</v>
      </c>
      <c r="O232" s="214">
        <f t="shared" si="43"/>
        <v>0</v>
      </c>
      <c r="P232" s="214">
        <f t="shared" si="43"/>
        <v>0</v>
      </c>
      <c r="Q232" s="214">
        <f t="shared" si="43"/>
        <v>0</v>
      </c>
      <c r="R232" s="55">
        <f t="shared" si="31"/>
        <v>0</v>
      </c>
      <c r="S232" s="55">
        <f t="shared" si="32"/>
        <v>0</v>
      </c>
      <c r="T232" s="55">
        <f t="shared" si="33"/>
        <v>0</v>
      </c>
    </row>
  </sheetData>
  <sheetProtection/>
  <mergeCells count="141">
    <mergeCell ref="B207:B209"/>
    <mergeCell ref="B210:B212"/>
    <mergeCell ref="A224:B225"/>
    <mergeCell ref="A226:B228"/>
    <mergeCell ref="V119:AB119"/>
    <mergeCell ref="V37:AA38"/>
    <mergeCell ref="B68:B70"/>
    <mergeCell ref="V72:X72"/>
    <mergeCell ref="A108:B109"/>
    <mergeCell ref="V101:Z101"/>
    <mergeCell ref="V74:AB74"/>
    <mergeCell ref="V95:Z95"/>
    <mergeCell ref="V50:AB50"/>
    <mergeCell ref="A229:C229"/>
    <mergeCell ref="A193:A206"/>
    <mergeCell ref="B193:B194"/>
    <mergeCell ref="B195:B196"/>
    <mergeCell ref="B197:B198"/>
    <mergeCell ref="B199:B200"/>
    <mergeCell ref="B201:B202"/>
    <mergeCell ref="B203:B204"/>
    <mergeCell ref="B205:B206"/>
    <mergeCell ref="B213:B215"/>
    <mergeCell ref="A230:C230"/>
    <mergeCell ref="A231:C231"/>
    <mergeCell ref="A232:C232"/>
    <mergeCell ref="A207:A218"/>
    <mergeCell ref="B216:B218"/>
    <mergeCell ref="A219:B221"/>
    <mergeCell ref="A222:B223"/>
    <mergeCell ref="B164:B165"/>
    <mergeCell ref="A166:B168"/>
    <mergeCell ref="A169:A192"/>
    <mergeCell ref="B169:B171"/>
    <mergeCell ref="B172:B174"/>
    <mergeCell ref="B175:B177"/>
    <mergeCell ref="B178:B180"/>
    <mergeCell ref="B190:B192"/>
    <mergeCell ref="B184:B186"/>
    <mergeCell ref="A146:B147"/>
    <mergeCell ref="A148:B149"/>
    <mergeCell ref="A150:B151"/>
    <mergeCell ref="A152:A165"/>
    <mergeCell ref="B152:B153"/>
    <mergeCell ref="B154:B155"/>
    <mergeCell ref="B156:B157"/>
    <mergeCell ref="B158:B159"/>
    <mergeCell ref="B160:B161"/>
    <mergeCell ref="B162:B163"/>
    <mergeCell ref="A128:B129"/>
    <mergeCell ref="A130:A145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A124:B125"/>
    <mergeCell ref="A126:B127"/>
    <mergeCell ref="B53:B55"/>
    <mergeCell ref="B56:B58"/>
    <mergeCell ref="B59:B61"/>
    <mergeCell ref="B62:B64"/>
    <mergeCell ref="A106:B107"/>
    <mergeCell ref="A115:C115"/>
    <mergeCell ref="A116:C116"/>
    <mergeCell ref="A120:B121"/>
    <mergeCell ref="A77:A90"/>
    <mergeCell ref="A113:C113"/>
    <mergeCell ref="A118:B119"/>
    <mergeCell ref="A114:C114"/>
    <mergeCell ref="A122:B123"/>
    <mergeCell ref="C118:C119"/>
    <mergeCell ref="A110:B112"/>
    <mergeCell ref="B83:B84"/>
    <mergeCell ref="B85:B86"/>
    <mergeCell ref="A103:B105"/>
    <mergeCell ref="B74:B76"/>
    <mergeCell ref="B77:B78"/>
    <mergeCell ref="B87:B88"/>
    <mergeCell ref="B89:B90"/>
    <mergeCell ref="A91:A102"/>
    <mergeCell ref="B100:B102"/>
    <mergeCell ref="B97:B99"/>
    <mergeCell ref="B79:B80"/>
    <mergeCell ref="A53:A76"/>
    <mergeCell ref="B81:B82"/>
    <mergeCell ref="A32:B33"/>
    <mergeCell ref="A34:B35"/>
    <mergeCell ref="A50:B52"/>
    <mergeCell ref="A36:A49"/>
    <mergeCell ref="B36:B37"/>
    <mergeCell ref="B48:B49"/>
    <mergeCell ref="B18:B19"/>
    <mergeCell ref="A14:A29"/>
    <mergeCell ref="A30:B31"/>
    <mergeCell ref="B44:B45"/>
    <mergeCell ref="B46:B47"/>
    <mergeCell ref="B20:B21"/>
    <mergeCell ref="B38:B39"/>
    <mergeCell ref="B40:B41"/>
    <mergeCell ref="B42:B43"/>
    <mergeCell ref="B22:B23"/>
    <mergeCell ref="A6:B7"/>
    <mergeCell ref="A8:B9"/>
    <mergeCell ref="B26:B27"/>
    <mergeCell ref="B14:B15"/>
    <mergeCell ref="L2:M2"/>
    <mergeCell ref="A10:B11"/>
    <mergeCell ref="A12:B13"/>
    <mergeCell ref="J2:K2"/>
    <mergeCell ref="A2:B3"/>
    <mergeCell ref="B16:B17"/>
    <mergeCell ref="R118:T118"/>
    <mergeCell ref="J118:K118"/>
    <mergeCell ref="D118:E118"/>
    <mergeCell ref="F118:G118"/>
    <mergeCell ref="N118:O118"/>
    <mergeCell ref="L118:M118"/>
    <mergeCell ref="B24:B25"/>
    <mergeCell ref="A1:T1"/>
    <mergeCell ref="R2:T2"/>
    <mergeCell ref="N2:O2"/>
    <mergeCell ref="D2:E2"/>
    <mergeCell ref="F2:G2"/>
    <mergeCell ref="P2:Q2"/>
    <mergeCell ref="H2:I2"/>
    <mergeCell ref="A4:B5"/>
    <mergeCell ref="C2:C3"/>
    <mergeCell ref="B28:B29"/>
    <mergeCell ref="B65:B67"/>
    <mergeCell ref="B71:B73"/>
    <mergeCell ref="B181:B183"/>
    <mergeCell ref="B187:B189"/>
    <mergeCell ref="H118:I118"/>
    <mergeCell ref="A117:T117"/>
    <mergeCell ref="B91:B93"/>
    <mergeCell ref="B94:B96"/>
    <mergeCell ref="P118:Q118"/>
  </mergeCells>
  <printOptions horizontalCentered="1" verticalCentered="1"/>
  <pageMargins left="0.17" right="0.17" top="0.24" bottom="0.22" header="0.17" footer="0.17"/>
  <pageSetup fitToHeight="0" fitToWidth="1" horizontalDpi="600" verticalDpi="600" orientation="portrait" paperSize="9" scale="90" r:id="rId1"/>
  <rowBreaks count="6" manualBreakCount="6">
    <brk id="33" max="19" man="1"/>
    <brk id="67" max="19" man="1"/>
    <brk id="99" max="19" man="1"/>
    <brk id="116" max="255" man="1"/>
    <brk id="149" max="19" man="1"/>
    <brk id="21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2"/>
  <sheetViews>
    <sheetView rightToLeft="1" view="pageBreakPreview" zoomScale="75" zoomScaleSheetLayoutView="75" zoomScalePageLayoutView="0" workbookViewId="0" topLeftCell="A1">
      <selection activeCell="O13" sqref="O13"/>
    </sheetView>
  </sheetViews>
  <sheetFormatPr defaultColWidth="7.7109375" defaultRowHeight="15"/>
  <cols>
    <col min="1" max="1" width="7.7109375" style="1" customWidth="1"/>
    <col min="2" max="2" width="17.7109375" style="1" bestFit="1" customWidth="1"/>
    <col min="3" max="3" width="7.7109375" style="1" customWidth="1"/>
    <col min="4" max="4" width="5.421875" style="1" customWidth="1"/>
    <col min="5" max="7" width="5.00390625" style="1" customWidth="1"/>
    <col min="8" max="8" width="5.421875" style="1" customWidth="1"/>
    <col min="9" max="29" width="4.57421875" style="1" customWidth="1"/>
    <col min="30" max="30" width="5.140625" style="1" bestFit="1" customWidth="1"/>
    <col min="31" max="31" width="5.57421875" style="1" bestFit="1" customWidth="1"/>
    <col min="32" max="32" width="7.00390625" style="1" bestFit="1" customWidth="1"/>
    <col min="33" max="33" width="17.00390625" style="1" customWidth="1"/>
    <col min="34" max="16384" width="7.7109375" style="1" customWidth="1"/>
  </cols>
  <sheetData>
    <row r="1" spans="1:32" ht="27.75">
      <c r="A1" s="106" t="s">
        <v>239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26.25" customHeight="1">
      <c r="A2" s="80" t="s">
        <v>222</v>
      </c>
      <c r="B2" s="80"/>
      <c r="C2" s="80" t="s">
        <v>221</v>
      </c>
      <c r="D2" s="80" t="s">
        <v>7</v>
      </c>
      <c r="E2" s="80"/>
      <c r="F2" s="80" t="s">
        <v>55</v>
      </c>
      <c r="G2" s="80"/>
      <c r="H2" s="80" t="s">
        <v>9</v>
      </c>
      <c r="I2" s="80"/>
      <c r="J2" s="80" t="s">
        <v>56</v>
      </c>
      <c r="K2" s="80"/>
      <c r="L2" s="80" t="s">
        <v>64</v>
      </c>
      <c r="M2" s="80"/>
      <c r="N2" s="80" t="s">
        <v>12</v>
      </c>
      <c r="O2" s="80"/>
      <c r="P2" s="237" t="s">
        <v>57</v>
      </c>
      <c r="Q2" s="238"/>
      <c r="R2" s="80" t="s">
        <v>58</v>
      </c>
      <c r="S2" s="80"/>
      <c r="T2" s="80" t="s">
        <v>59</v>
      </c>
      <c r="U2" s="80"/>
      <c r="V2" s="80" t="s">
        <v>60</v>
      </c>
      <c r="W2" s="80"/>
      <c r="X2" s="80" t="s">
        <v>61</v>
      </c>
      <c r="Y2" s="80"/>
      <c r="Z2" s="80" t="s">
        <v>62</v>
      </c>
      <c r="AA2" s="80"/>
      <c r="AB2" s="80" t="s">
        <v>63</v>
      </c>
      <c r="AC2" s="80"/>
      <c r="AD2" s="134" t="s">
        <v>21</v>
      </c>
      <c r="AE2" s="134"/>
      <c r="AF2" s="134"/>
    </row>
    <row r="3" spans="1:32" ht="27.75">
      <c r="A3" s="80"/>
      <c r="B3" s="80"/>
      <c r="C3" s="80"/>
      <c r="D3" s="43" t="s">
        <v>110</v>
      </c>
      <c r="E3" s="43" t="s">
        <v>111</v>
      </c>
      <c r="F3" s="43" t="s">
        <v>110</v>
      </c>
      <c r="G3" s="43" t="s">
        <v>111</v>
      </c>
      <c r="H3" s="43" t="s">
        <v>110</v>
      </c>
      <c r="I3" s="43" t="s">
        <v>111</v>
      </c>
      <c r="J3" s="43" t="s">
        <v>110</v>
      </c>
      <c r="K3" s="43" t="s">
        <v>111</v>
      </c>
      <c r="L3" s="43" t="s">
        <v>110</v>
      </c>
      <c r="M3" s="43" t="s">
        <v>111</v>
      </c>
      <c r="N3" s="43" t="s">
        <v>110</v>
      </c>
      <c r="O3" s="43" t="s">
        <v>111</v>
      </c>
      <c r="P3" s="43" t="s">
        <v>110</v>
      </c>
      <c r="Q3" s="43" t="s">
        <v>111</v>
      </c>
      <c r="R3" s="43" t="s">
        <v>110</v>
      </c>
      <c r="S3" s="43" t="s">
        <v>111</v>
      </c>
      <c r="T3" s="43" t="s">
        <v>110</v>
      </c>
      <c r="U3" s="43" t="s">
        <v>111</v>
      </c>
      <c r="V3" s="43" t="s">
        <v>110</v>
      </c>
      <c r="W3" s="43" t="s">
        <v>111</v>
      </c>
      <c r="X3" s="43" t="s">
        <v>110</v>
      </c>
      <c r="Y3" s="43" t="s">
        <v>111</v>
      </c>
      <c r="Z3" s="43" t="s">
        <v>110</v>
      </c>
      <c r="AA3" s="43" t="s">
        <v>111</v>
      </c>
      <c r="AB3" s="43" t="s">
        <v>110</v>
      </c>
      <c r="AC3" s="43" t="s">
        <v>111</v>
      </c>
      <c r="AD3" s="43" t="s">
        <v>110</v>
      </c>
      <c r="AE3" s="43" t="s">
        <v>111</v>
      </c>
      <c r="AF3" s="44" t="s">
        <v>20</v>
      </c>
    </row>
    <row r="4" spans="1:32" ht="24" customHeight="1">
      <c r="A4" s="75" t="s">
        <v>23</v>
      </c>
      <c r="B4" s="75"/>
      <c r="C4" s="36" t="s">
        <v>176</v>
      </c>
      <c r="D4" s="37">
        <v>4</v>
      </c>
      <c r="E4" s="37">
        <v>0</v>
      </c>
      <c r="F4" s="37">
        <v>26</v>
      </c>
      <c r="G4" s="37">
        <v>22</v>
      </c>
      <c r="H4" s="37">
        <v>2</v>
      </c>
      <c r="I4" s="37">
        <v>2</v>
      </c>
      <c r="J4" s="37">
        <v>6</v>
      </c>
      <c r="K4" s="37">
        <v>1</v>
      </c>
      <c r="L4" s="37">
        <v>1</v>
      </c>
      <c r="M4" s="37">
        <v>0</v>
      </c>
      <c r="N4" s="37">
        <v>1</v>
      </c>
      <c r="O4" s="37">
        <v>0</v>
      </c>
      <c r="P4" s="37">
        <v>2</v>
      </c>
      <c r="Q4" s="37">
        <v>2</v>
      </c>
      <c r="R4" s="37">
        <v>10</v>
      </c>
      <c r="S4" s="37">
        <v>14</v>
      </c>
      <c r="T4" s="37">
        <v>2</v>
      </c>
      <c r="U4" s="37">
        <v>1</v>
      </c>
      <c r="V4" s="37">
        <v>2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43">
        <f>+D4+F4+H4+J4+L4+N4+P4+R4+T4+V4+X4+Z4+AB4</f>
        <v>56</v>
      </c>
      <c r="AE4" s="43">
        <f>+E4+G4+I4+K4+M4+O4+Q4+S4+U4+W4+Y4+AA4+AC4</f>
        <v>42</v>
      </c>
      <c r="AF4" s="43">
        <f>+AE4+AD4</f>
        <v>98</v>
      </c>
    </row>
    <row r="5" spans="1:32" ht="24" customHeight="1">
      <c r="A5" s="75"/>
      <c r="B5" s="75"/>
      <c r="C5" s="36" t="s">
        <v>178</v>
      </c>
      <c r="D5" s="37">
        <v>0</v>
      </c>
      <c r="E5" s="37">
        <v>0</v>
      </c>
      <c r="F5" s="37">
        <v>1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1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0</v>
      </c>
      <c r="AD5" s="43">
        <f aca="true" t="shared" si="0" ref="AD5:AD67">+D5+F5+H5+J5+L5+N5+P5+R5+T5+V5+X5+Z5+AB5</f>
        <v>2</v>
      </c>
      <c r="AE5" s="43">
        <f aca="true" t="shared" si="1" ref="AE5:AE67">+E5+G5+I5+K5+M5+O5+Q5+S5+U5+W5+Y5+AA5+AC5</f>
        <v>0</v>
      </c>
      <c r="AF5" s="43">
        <f aca="true" t="shared" si="2" ref="AF5:AF67">+AE5+AD5</f>
        <v>2</v>
      </c>
    </row>
    <row r="6" spans="1:32" ht="24" customHeight="1">
      <c r="A6" s="75" t="s">
        <v>24</v>
      </c>
      <c r="B6" s="75"/>
      <c r="C6" s="36" t="s">
        <v>176</v>
      </c>
      <c r="D6" s="37">
        <v>4</v>
      </c>
      <c r="E6" s="37">
        <v>0</v>
      </c>
      <c r="F6" s="37">
        <v>7</v>
      </c>
      <c r="G6" s="37">
        <v>10</v>
      </c>
      <c r="H6" s="37">
        <v>1</v>
      </c>
      <c r="I6" s="37">
        <v>0</v>
      </c>
      <c r="J6" s="37">
        <v>2</v>
      </c>
      <c r="K6" s="37">
        <v>1</v>
      </c>
      <c r="L6" s="37">
        <v>0</v>
      </c>
      <c r="M6" s="37">
        <v>1</v>
      </c>
      <c r="N6" s="37">
        <v>0</v>
      </c>
      <c r="O6" s="37">
        <v>0</v>
      </c>
      <c r="P6" s="37">
        <v>1</v>
      </c>
      <c r="Q6" s="37">
        <v>1</v>
      </c>
      <c r="R6" s="37">
        <v>4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43">
        <f t="shared" si="0"/>
        <v>19</v>
      </c>
      <c r="AE6" s="43">
        <f t="shared" si="1"/>
        <v>13</v>
      </c>
      <c r="AF6" s="43">
        <f t="shared" si="2"/>
        <v>32</v>
      </c>
    </row>
    <row r="7" spans="1:32" ht="24" customHeight="1">
      <c r="A7" s="75"/>
      <c r="B7" s="75"/>
      <c r="C7" s="36" t="s">
        <v>178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43">
        <f t="shared" si="0"/>
        <v>0</v>
      </c>
      <c r="AE7" s="43">
        <f t="shared" si="1"/>
        <v>0</v>
      </c>
      <c r="AF7" s="43">
        <f t="shared" si="2"/>
        <v>0</v>
      </c>
    </row>
    <row r="8" spans="1:32" ht="24" customHeight="1">
      <c r="A8" s="75" t="s">
        <v>25</v>
      </c>
      <c r="B8" s="75"/>
      <c r="C8" s="36" t="s">
        <v>176</v>
      </c>
      <c r="D8" s="37">
        <v>0</v>
      </c>
      <c r="E8" s="37">
        <v>2</v>
      </c>
      <c r="F8" s="37">
        <v>6</v>
      </c>
      <c r="G8" s="37">
        <v>12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1</v>
      </c>
      <c r="N8" s="37">
        <v>0</v>
      </c>
      <c r="O8" s="37">
        <v>0</v>
      </c>
      <c r="P8" s="37">
        <v>0</v>
      </c>
      <c r="Q8" s="37">
        <v>0</v>
      </c>
      <c r="R8" s="37">
        <v>1</v>
      </c>
      <c r="S8" s="37">
        <v>2</v>
      </c>
      <c r="T8" s="37">
        <v>2</v>
      </c>
      <c r="U8" s="37">
        <v>0</v>
      </c>
      <c r="V8" s="37">
        <v>0</v>
      </c>
      <c r="W8" s="37">
        <v>2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43">
        <f t="shared" si="0"/>
        <v>9</v>
      </c>
      <c r="AE8" s="43">
        <f t="shared" si="1"/>
        <v>19</v>
      </c>
      <c r="AF8" s="43">
        <f t="shared" si="2"/>
        <v>28</v>
      </c>
    </row>
    <row r="9" spans="1:32" ht="24" customHeight="1">
      <c r="A9" s="75"/>
      <c r="B9" s="75"/>
      <c r="C9" s="36" t="s">
        <v>178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43">
        <f t="shared" si="0"/>
        <v>0</v>
      </c>
      <c r="AE9" s="43">
        <f t="shared" si="1"/>
        <v>0</v>
      </c>
      <c r="AF9" s="43">
        <f t="shared" si="2"/>
        <v>0</v>
      </c>
    </row>
    <row r="10" spans="1:32" ht="24" customHeight="1">
      <c r="A10" s="75" t="s">
        <v>216</v>
      </c>
      <c r="B10" s="75"/>
      <c r="C10" s="36" t="s">
        <v>176</v>
      </c>
      <c r="D10" s="37">
        <v>0</v>
      </c>
      <c r="E10" s="37">
        <v>0</v>
      </c>
      <c r="F10" s="37">
        <v>4</v>
      </c>
      <c r="G10" s="37">
        <v>3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1</v>
      </c>
      <c r="S10" s="37">
        <v>1</v>
      </c>
      <c r="T10" s="37">
        <v>0</v>
      </c>
      <c r="U10" s="37">
        <v>0</v>
      </c>
      <c r="V10" s="37">
        <v>2</v>
      </c>
      <c r="W10" s="37">
        <v>1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43">
        <f t="shared" si="0"/>
        <v>7</v>
      </c>
      <c r="AE10" s="43">
        <f t="shared" si="1"/>
        <v>5</v>
      </c>
      <c r="AF10" s="43">
        <f t="shared" si="2"/>
        <v>12</v>
      </c>
    </row>
    <row r="11" spans="1:32" ht="24" customHeight="1">
      <c r="A11" s="75"/>
      <c r="B11" s="75"/>
      <c r="C11" s="36" t="s">
        <v>178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43">
        <f t="shared" si="0"/>
        <v>0</v>
      </c>
      <c r="AE11" s="43">
        <f t="shared" si="1"/>
        <v>0</v>
      </c>
      <c r="AF11" s="43">
        <f t="shared" si="2"/>
        <v>0</v>
      </c>
    </row>
    <row r="12" spans="1:32" ht="24" customHeight="1">
      <c r="A12" s="75" t="s">
        <v>26</v>
      </c>
      <c r="B12" s="75"/>
      <c r="C12" s="36" t="s">
        <v>176</v>
      </c>
      <c r="D12" s="37">
        <v>0</v>
      </c>
      <c r="E12" s="37">
        <v>0</v>
      </c>
      <c r="F12" s="37">
        <v>4</v>
      </c>
      <c r="G12" s="37">
        <v>6</v>
      </c>
      <c r="H12" s="37">
        <v>0</v>
      </c>
      <c r="I12" s="37">
        <v>0</v>
      </c>
      <c r="J12" s="37">
        <v>0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2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43">
        <f t="shared" si="0"/>
        <v>6</v>
      </c>
      <c r="AE12" s="43">
        <f t="shared" si="1"/>
        <v>8</v>
      </c>
      <c r="AF12" s="43">
        <f t="shared" si="2"/>
        <v>14</v>
      </c>
    </row>
    <row r="13" spans="1:32" ht="24" customHeight="1">
      <c r="A13" s="75"/>
      <c r="B13" s="75"/>
      <c r="C13" s="36" t="s">
        <v>178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1</v>
      </c>
      <c r="J13" s="37">
        <v>1</v>
      </c>
      <c r="K13" s="37">
        <v>0</v>
      </c>
      <c r="L13" s="37">
        <v>1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1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43">
        <f t="shared" si="0"/>
        <v>3</v>
      </c>
      <c r="AE13" s="43">
        <f t="shared" si="1"/>
        <v>1</v>
      </c>
      <c r="AF13" s="43">
        <f t="shared" si="2"/>
        <v>4</v>
      </c>
    </row>
    <row r="14" spans="1:32" ht="24" customHeight="1">
      <c r="A14" s="81" t="s">
        <v>215</v>
      </c>
      <c r="B14" s="84" t="s">
        <v>214</v>
      </c>
      <c r="C14" s="36" t="s">
        <v>176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43">
        <f t="shared" si="0"/>
        <v>0</v>
      </c>
      <c r="AE14" s="43">
        <f t="shared" si="1"/>
        <v>0</v>
      </c>
      <c r="AF14" s="43">
        <f t="shared" si="2"/>
        <v>0</v>
      </c>
    </row>
    <row r="15" spans="1:32" ht="24" customHeight="1">
      <c r="A15" s="82"/>
      <c r="B15" s="85"/>
      <c r="C15" s="36" t="s">
        <v>178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43">
        <f t="shared" si="0"/>
        <v>0</v>
      </c>
      <c r="AE15" s="43">
        <f t="shared" si="1"/>
        <v>0</v>
      </c>
      <c r="AF15" s="43">
        <f t="shared" si="2"/>
        <v>0</v>
      </c>
    </row>
    <row r="16" spans="1:32" ht="24" customHeight="1">
      <c r="A16" s="82"/>
      <c r="B16" s="84" t="s">
        <v>213</v>
      </c>
      <c r="C16" s="36" t="s">
        <v>176</v>
      </c>
      <c r="D16" s="37">
        <v>0</v>
      </c>
      <c r="E16" s="37">
        <v>0</v>
      </c>
      <c r="F16" s="37">
        <v>7</v>
      </c>
      <c r="G16" s="37">
        <v>1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1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43">
        <f t="shared" si="0"/>
        <v>8</v>
      </c>
      <c r="AE16" s="43">
        <f t="shared" si="1"/>
        <v>1</v>
      </c>
      <c r="AF16" s="43">
        <f t="shared" si="2"/>
        <v>9</v>
      </c>
    </row>
    <row r="17" spans="1:32" ht="24" customHeight="1">
      <c r="A17" s="82"/>
      <c r="B17" s="85" t="s">
        <v>212</v>
      </c>
      <c r="C17" s="36" t="s">
        <v>178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43">
        <f t="shared" si="0"/>
        <v>0</v>
      </c>
      <c r="AE17" s="43">
        <f t="shared" si="1"/>
        <v>0</v>
      </c>
      <c r="AF17" s="43">
        <f t="shared" si="2"/>
        <v>0</v>
      </c>
    </row>
    <row r="18" spans="1:32" ht="24" customHeight="1">
      <c r="A18" s="82"/>
      <c r="B18" s="84" t="s">
        <v>211</v>
      </c>
      <c r="C18" s="36" t="s">
        <v>176</v>
      </c>
      <c r="D18" s="37">
        <v>0</v>
      </c>
      <c r="E18" s="37">
        <v>0</v>
      </c>
      <c r="F18" s="37">
        <v>2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2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43">
        <f t="shared" si="0"/>
        <v>4</v>
      </c>
      <c r="AE18" s="43">
        <f t="shared" si="1"/>
        <v>0</v>
      </c>
      <c r="AF18" s="43">
        <f t="shared" si="2"/>
        <v>4</v>
      </c>
    </row>
    <row r="19" spans="1:32" ht="24" customHeight="1">
      <c r="A19" s="82"/>
      <c r="B19" s="85" t="s">
        <v>211</v>
      </c>
      <c r="C19" s="36" t="s">
        <v>178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43">
        <f t="shared" si="0"/>
        <v>0</v>
      </c>
      <c r="AE19" s="43">
        <f t="shared" si="1"/>
        <v>0</v>
      </c>
      <c r="AF19" s="43">
        <f t="shared" si="2"/>
        <v>0</v>
      </c>
    </row>
    <row r="20" spans="1:32" ht="24" customHeight="1">
      <c r="A20" s="82"/>
      <c r="B20" s="84" t="s">
        <v>210</v>
      </c>
      <c r="C20" s="36" t="s">
        <v>176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1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43">
        <f t="shared" si="0"/>
        <v>1</v>
      </c>
      <c r="AE20" s="43">
        <f t="shared" si="1"/>
        <v>0</v>
      </c>
      <c r="AF20" s="43">
        <f t="shared" si="2"/>
        <v>1</v>
      </c>
    </row>
    <row r="21" spans="1:32" ht="24" customHeight="1">
      <c r="A21" s="82"/>
      <c r="B21" s="85" t="s">
        <v>210</v>
      </c>
      <c r="C21" s="36" t="s">
        <v>178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43">
        <f t="shared" si="0"/>
        <v>0</v>
      </c>
      <c r="AE21" s="43">
        <f t="shared" si="1"/>
        <v>0</v>
      </c>
      <c r="AF21" s="43">
        <f t="shared" si="2"/>
        <v>0</v>
      </c>
    </row>
    <row r="22" spans="1:32" ht="24" customHeight="1">
      <c r="A22" s="82"/>
      <c r="B22" s="84" t="s">
        <v>241</v>
      </c>
      <c r="C22" s="36" t="s">
        <v>176</v>
      </c>
      <c r="D22" s="37">
        <v>0</v>
      </c>
      <c r="E22" s="37">
        <v>0</v>
      </c>
      <c r="F22" s="37">
        <v>0</v>
      </c>
      <c r="G22" s="37">
        <v>1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43">
        <f t="shared" si="0"/>
        <v>0</v>
      </c>
      <c r="AE22" s="43">
        <f t="shared" si="1"/>
        <v>1</v>
      </c>
      <c r="AF22" s="43">
        <f t="shared" si="2"/>
        <v>1</v>
      </c>
    </row>
    <row r="23" spans="1:32" ht="24" customHeight="1">
      <c r="A23" s="82"/>
      <c r="B23" s="85" t="s">
        <v>209</v>
      </c>
      <c r="C23" s="36" t="s">
        <v>178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43">
        <f t="shared" si="0"/>
        <v>0</v>
      </c>
      <c r="AE23" s="43">
        <f t="shared" si="1"/>
        <v>0</v>
      </c>
      <c r="AF23" s="43">
        <f t="shared" si="2"/>
        <v>0</v>
      </c>
    </row>
    <row r="24" spans="1:32" ht="24" customHeight="1">
      <c r="A24" s="82"/>
      <c r="B24" s="84" t="s">
        <v>227</v>
      </c>
      <c r="C24" s="36" t="s">
        <v>176</v>
      </c>
      <c r="D24" s="37">
        <v>0</v>
      </c>
      <c r="E24" s="37">
        <v>0</v>
      </c>
      <c r="F24" s="37">
        <v>1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43">
        <f t="shared" si="0"/>
        <v>1</v>
      </c>
      <c r="AE24" s="43">
        <f t="shared" si="1"/>
        <v>0</v>
      </c>
      <c r="AF24" s="43">
        <f t="shared" si="2"/>
        <v>1</v>
      </c>
    </row>
    <row r="25" spans="1:32" ht="24" customHeight="1">
      <c r="A25" s="82"/>
      <c r="B25" s="85" t="s">
        <v>208</v>
      </c>
      <c r="C25" s="36" t="s">
        <v>178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43">
        <f t="shared" si="0"/>
        <v>0</v>
      </c>
      <c r="AE25" s="43">
        <f t="shared" si="1"/>
        <v>0</v>
      </c>
      <c r="AF25" s="43">
        <f t="shared" si="2"/>
        <v>0</v>
      </c>
    </row>
    <row r="26" spans="1:32" ht="24" customHeight="1">
      <c r="A26" s="82"/>
      <c r="B26" s="84" t="s">
        <v>226</v>
      </c>
      <c r="C26" s="36" t="s">
        <v>176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1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43">
        <f t="shared" si="0"/>
        <v>0</v>
      </c>
      <c r="AE26" s="43">
        <f t="shared" si="1"/>
        <v>1</v>
      </c>
      <c r="AF26" s="43">
        <f t="shared" si="2"/>
        <v>1</v>
      </c>
    </row>
    <row r="27" spans="1:32" ht="24" customHeight="1">
      <c r="A27" s="82"/>
      <c r="B27" s="85" t="s">
        <v>207</v>
      </c>
      <c r="C27" s="36" t="s">
        <v>178</v>
      </c>
      <c r="D27" s="37">
        <v>0</v>
      </c>
      <c r="E27" s="37">
        <v>0</v>
      </c>
      <c r="F27" s="37">
        <v>1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43">
        <f t="shared" si="0"/>
        <v>1</v>
      </c>
      <c r="AE27" s="43">
        <f t="shared" si="1"/>
        <v>0</v>
      </c>
      <c r="AF27" s="43">
        <f t="shared" si="2"/>
        <v>1</v>
      </c>
    </row>
    <row r="28" spans="1:32" ht="24" customHeight="1">
      <c r="A28" s="82"/>
      <c r="B28" s="86" t="s">
        <v>27</v>
      </c>
      <c r="C28" s="38" t="s">
        <v>176</v>
      </c>
      <c r="D28" s="39">
        <f>D26+D24+D22+D20+D18+D16</f>
        <v>0</v>
      </c>
      <c r="E28" s="39">
        <f aca="true" t="shared" si="3" ref="E28:AC28">E26+E24+E22+E20+E18+E16</f>
        <v>0</v>
      </c>
      <c r="F28" s="39">
        <f t="shared" si="3"/>
        <v>10</v>
      </c>
      <c r="G28" s="39">
        <f t="shared" si="3"/>
        <v>2</v>
      </c>
      <c r="H28" s="39">
        <f t="shared" si="3"/>
        <v>0</v>
      </c>
      <c r="I28" s="39">
        <f t="shared" si="3"/>
        <v>0</v>
      </c>
      <c r="J28" s="39">
        <f t="shared" si="3"/>
        <v>0</v>
      </c>
      <c r="K28" s="39">
        <f t="shared" si="3"/>
        <v>0</v>
      </c>
      <c r="L28" s="39">
        <f t="shared" si="3"/>
        <v>0</v>
      </c>
      <c r="M28" s="39">
        <f t="shared" si="3"/>
        <v>0</v>
      </c>
      <c r="N28" s="39">
        <f t="shared" si="3"/>
        <v>0</v>
      </c>
      <c r="O28" s="39">
        <f t="shared" si="3"/>
        <v>1</v>
      </c>
      <c r="P28" s="39">
        <f t="shared" si="3"/>
        <v>0</v>
      </c>
      <c r="Q28" s="39">
        <f t="shared" si="3"/>
        <v>0</v>
      </c>
      <c r="R28" s="39">
        <f t="shared" si="3"/>
        <v>4</v>
      </c>
      <c r="S28" s="39">
        <f t="shared" si="3"/>
        <v>0</v>
      </c>
      <c r="T28" s="39">
        <f t="shared" si="3"/>
        <v>0</v>
      </c>
      <c r="U28" s="39">
        <f t="shared" si="3"/>
        <v>0</v>
      </c>
      <c r="V28" s="39">
        <f t="shared" si="3"/>
        <v>0</v>
      </c>
      <c r="W28" s="39">
        <f t="shared" si="3"/>
        <v>0</v>
      </c>
      <c r="X28" s="39">
        <f t="shared" si="3"/>
        <v>0</v>
      </c>
      <c r="Y28" s="39">
        <f t="shared" si="3"/>
        <v>0</v>
      </c>
      <c r="Z28" s="39">
        <f t="shared" si="3"/>
        <v>0</v>
      </c>
      <c r="AA28" s="39">
        <f t="shared" si="3"/>
        <v>0</v>
      </c>
      <c r="AB28" s="39">
        <f t="shared" si="3"/>
        <v>0</v>
      </c>
      <c r="AC28" s="39">
        <f t="shared" si="3"/>
        <v>0</v>
      </c>
      <c r="AD28" s="43">
        <f t="shared" si="0"/>
        <v>14</v>
      </c>
      <c r="AE28" s="43">
        <f t="shared" si="1"/>
        <v>3</v>
      </c>
      <c r="AF28" s="43">
        <f t="shared" si="2"/>
        <v>17</v>
      </c>
    </row>
    <row r="29" spans="1:32" ht="24" customHeight="1">
      <c r="A29" s="83"/>
      <c r="B29" s="87"/>
      <c r="C29" s="45" t="s">
        <v>178</v>
      </c>
      <c r="D29" s="39">
        <f>D27+D25+D23+D21+D19+D17</f>
        <v>0</v>
      </c>
      <c r="E29" s="39">
        <f aca="true" t="shared" si="4" ref="E29:AC29">E27+E25+E23+E21+E19+E17</f>
        <v>0</v>
      </c>
      <c r="F29" s="39">
        <f t="shared" si="4"/>
        <v>1</v>
      </c>
      <c r="G29" s="39">
        <f t="shared" si="4"/>
        <v>0</v>
      </c>
      <c r="H29" s="39">
        <f t="shared" si="4"/>
        <v>0</v>
      </c>
      <c r="I29" s="39">
        <f t="shared" si="4"/>
        <v>0</v>
      </c>
      <c r="J29" s="39">
        <f t="shared" si="4"/>
        <v>0</v>
      </c>
      <c r="K29" s="39">
        <f t="shared" si="4"/>
        <v>0</v>
      </c>
      <c r="L29" s="39">
        <f t="shared" si="4"/>
        <v>0</v>
      </c>
      <c r="M29" s="39">
        <f t="shared" si="4"/>
        <v>0</v>
      </c>
      <c r="N29" s="39">
        <f t="shared" si="4"/>
        <v>0</v>
      </c>
      <c r="O29" s="39">
        <f t="shared" si="4"/>
        <v>0</v>
      </c>
      <c r="P29" s="39">
        <f t="shared" si="4"/>
        <v>0</v>
      </c>
      <c r="Q29" s="39">
        <f t="shared" si="4"/>
        <v>0</v>
      </c>
      <c r="R29" s="39">
        <f t="shared" si="4"/>
        <v>0</v>
      </c>
      <c r="S29" s="39">
        <f t="shared" si="4"/>
        <v>0</v>
      </c>
      <c r="T29" s="39">
        <f t="shared" si="4"/>
        <v>0</v>
      </c>
      <c r="U29" s="39">
        <f t="shared" si="4"/>
        <v>0</v>
      </c>
      <c r="V29" s="39">
        <f t="shared" si="4"/>
        <v>0</v>
      </c>
      <c r="W29" s="39">
        <f t="shared" si="4"/>
        <v>0</v>
      </c>
      <c r="X29" s="39">
        <f t="shared" si="4"/>
        <v>0</v>
      </c>
      <c r="Y29" s="39">
        <f t="shared" si="4"/>
        <v>0</v>
      </c>
      <c r="Z29" s="39">
        <f t="shared" si="4"/>
        <v>0</v>
      </c>
      <c r="AA29" s="39">
        <f t="shared" si="4"/>
        <v>0</v>
      </c>
      <c r="AB29" s="39">
        <f t="shared" si="4"/>
        <v>0</v>
      </c>
      <c r="AC29" s="39">
        <f t="shared" si="4"/>
        <v>0</v>
      </c>
      <c r="AD29" s="43">
        <f t="shared" si="0"/>
        <v>1</v>
      </c>
      <c r="AE29" s="43">
        <f t="shared" si="1"/>
        <v>0</v>
      </c>
      <c r="AF29" s="43">
        <f t="shared" si="2"/>
        <v>1</v>
      </c>
    </row>
    <row r="30" spans="1:32" ht="24" customHeight="1">
      <c r="A30" s="88" t="s">
        <v>206</v>
      </c>
      <c r="B30" s="89"/>
      <c r="C30" s="36" t="s">
        <v>176</v>
      </c>
      <c r="D30" s="37">
        <v>1</v>
      </c>
      <c r="E30" s="37">
        <v>1</v>
      </c>
      <c r="F30" s="37">
        <v>8</v>
      </c>
      <c r="G30" s="37">
        <v>3</v>
      </c>
      <c r="H30" s="37">
        <v>0</v>
      </c>
      <c r="I30" s="37">
        <v>1</v>
      </c>
      <c r="J30" s="37">
        <v>2</v>
      </c>
      <c r="K30" s="37">
        <v>2</v>
      </c>
      <c r="L30" s="37">
        <v>0</v>
      </c>
      <c r="M30" s="37">
        <v>0</v>
      </c>
      <c r="N30" s="37">
        <v>0</v>
      </c>
      <c r="O30" s="37">
        <v>1</v>
      </c>
      <c r="P30" s="37">
        <v>0</v>
      </c>
      <c r="Q30" s="37">
        <v>1</v>
      </c>
      <c r="R30" s="37">
        <v>4</v>
      </c>
      <c r="S30" s="37">
        <v>6</v>
      </c>
      <c r="T30" s="37">
        <v>1</v>
      </c>
      <c r="U30" s="37">
        <v>0</v>
      </c>
      <c r="V30" s="37">
        <v>1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43">
        <f t="shared" si="0"/>
        <v>17</v>
      </c>
      <c r="AE30" s="43">
        <f t="shared" si="1"/>
        <v>15</v>
      </c>
      <c r="AF30" s="43">
        <f t="shared" si="2"/>
        <v>32</v>
      </c>
    </row>
    <row r="31" spans="1:32" ht="24" customHeight="1">
      <c r="A31" s="90"/>
      <c r="B31" s="91"/>
      <c r="C31" s="36" t="s">
        <v>178</v>
      </c>
      <c r="D31" s="37">
        <v>1</v>
      </c>
      <c r="E31" s="37">
        <v>1</v>
      </c>
      <c r="F31" s="37">
        <v>5</v>
      </c>
      <c r="G31" s="37">
        <v>1</v>
      </c>
      <c r="H31" s="37">
        <v>0</v>
      </c>
      <c r="I31" s="37">
        <v>0</v>
      </c>
      <c r="J31" s="37">
        <v>1</v>
      </c>
      <c r="K31" s="37">
        <v>1</v>
      </c>
      <c r="L31" s="37">
        <v>0</v>
      </c>
      <c r="M31" s="37">
        <v>0</v>
      </c>
      <c r="N31" s="37">
        <v>0</v>
      </c>
      <c r="O31" s="37">
        <v>0</v>
      </c>
      <c r="P31" s="37">
        <v>1</v>
      </c>
      <c r="Q31" s="37">
        <v>0</v>
      </c>
      <c r="R31" s="37">
        <v>4</v>
      </c>
      <c r="S31" s="37">
        <v>1</v>
      </c>
      <c r="T31" s="37">
        <v>1</v>
      </c>
      <c r="U31" s="37">
        <v>0</v>
      </c>
      <c r="V31" s="37">
        <v>2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43">
        <f t="shared" si="0"/>
        <v>15</v>
      </c>
      <c r="AE31" s="43">
        <f t="shared" si="1"/>
        <v>4</v>
      </c>
      <c r="AF31" s="43">
        <f t="shared" si="2"/>
        <v>19</v>
      </c>
    </row>
    <row r="32" spans="1:32" ht="24" customHeight="1">
      <c r="A32" s="75" t="s">
        <v>77</v>
      </c>
      <c r="B32" s="75"/>
      <c r="C32" s="36" t="s">
        <v>176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43">
        <f t="shared" si="0"/>
        <v>0</v>
      </c>
      <c r="AE32" s="43">
        <f t="shared" si="1"/>
        <v>0</v>
      </c>
      <c r="AF32" s="43">
        <f t="shared" si="2"/>
        <v>0</v>
      </c>
    </row>
    <row r="33" spans="1:32" ht="24" customHeight="1">
      <c r="A33" s="75"/>
      <c r="B33" s="75"/>
      <c r="C33" s="36" t="s">
        <v>178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43">
        <f t="shared" si="0"/>
        <v>0</v>
      </c>
      <c r="AE33" s="43">
        <f t="shared" si="1"/>
        <v>0</v>
      </c>
      <c r="AF33" s="43">
        <f t="shared" si="2"/>
        <v>0</v>
      </c>
    </row>
    <row r="34" spans="1:32" ht="24" customHeight="1">
      <c r="A34" s="92" t="s">
        <v>205</v>
      </c>
      <c r="B34" s="93"/>
      <c r="C34" s="36" t="s">
        <v>176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43">
        <f t="shared" si="0"/>
        <v>0</v>
      </c>
      <c r="AE34" s="43">
        <f t="shared" si="1"/>
        <v>0</v>
      </c>
      <c r="AF34" s="43">
        <f t="shared" si="2"/>
        <v>0</v>
      </c>
    </row>
    <row r="35" spans="1:32" ht="24" customHeight="1">
      <c r="A35" s="94"/>
      <c r="B35" s="95"/>
      <c r="C35" s="36" t="s">
        <v>178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43">
        <f t="shared" si="0"/>
        <v>0</v>
      </c>
      <c r="AE35" s="43">
        <f t="shared" si="1"/>
        <v>0</v>
      </c>
      <c r="AF35" s="43">
        <f t="shared" si="2"/>
        <v>0</v>
      </c>
    </row>
    <row r="36" spans="1:32" ht="24" customHeight="1">
      <c r="A36" s="96" t="s">
        <v>204</v>
      </c>
      <c r="B36" s="84" t="s">
        <v>203</v>
      </c>
      <c r="C36" s="36" t="s">
        <v>176</v>
      </c>
      <c r="D36" s="37">
        <v>1</v>
      </c>
      <c r="E36" s="37">
        <v>0</v>
      </c>
      <c r="F36" s="37">
        <v>1</v>
      </c>
      <c r="G36" s="37">
        <v>1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1</v>
      </c>
      <c r="N36" s="37">
        <v>0</v>
      </c>
      <c r="O36" s="37">
        <v>0</v>
      </c>
      <c r="P36" s="37">
        <v>0</v>
      </c>
      <c r="Q36" s="37">
        <v>0</v>
      </c>
      <c r="R36" s="37">
        <v>2</v>
      </c>
      <c r="S36" s="37">
        <v>0</v>
      </c>
      <c r="T36" s="37">
        <v>0</v>
      </c>
      <c r="U36" s="37">
        <v>1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43">
        <f t="shared" si="0"/>
        <v>4</v>
      </c>
      <c r="AE36" s="43">
        <f t="shared" si="1"/>
        <v>3</v>
      </c>
      <c r="AF36" s="43">
        <f t="shared" si="2"/>
        <v>7</v>
      </c>
    </row>
    <row r="37" spans="1:32" ht="24" customHeight="1">
      <c r="A37" s="96"/>
      <c r="B37" s="85" t="s">
        <v>203</v>
      </c>
      <c r="C37" s="36" t="s">
        <v>178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43">
        <f t="shared" si="0"/>
        <v>0</v>
      </c>
      <c r="AE37" s="43">
        <f t="shared" si="1"/>
        <v>0</v>
      </c>
      <c r="AF37" s="43">
        <f t="shared" si="2"/>
        <v>0</v>
      </c>
    </row>
    <row r="38" spans="1:32" ht="24" customHeight="1">
      <c r="A38" s="96"/>
      <c r="B38" s="84" t="s">
        <v>202</v>
      </c>
      <c r="C38" s="36" t="s">
        <v>176</v>
      </c>
      <c r="D38" s="37">
        <v>0</v>
      </c>
      <c r="E38" s="37">
        <v>0</v>
      </c>
      <c r="F38" s="37">
        <v>3</v>
      </c>
      <c r="G38" s="37">
        <v>5</v>
      </c>
      <c r="H38" s="37">
        <v>0</v>
      </c>
      <c r="I38" s="37">
        <v>0</v>
      </c>
      <c r="J38" s="37">
        <v>1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1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43">
        <f t="shared" si="0"/>
        <v>4</v>
      </c>
      <c r="AE38" s="43">
        <f t="shared" si="1"/>
        <v>6</v>
      </c>
      <c r="AF38" s="43">
        <f t="shared" si="2"/>
        <v>10</v>
      </c>
    </row>
    <row r="39" spans="1:32" ht="24" customHeight="1">
      <c r="A39" s="96"/>
      <c r="B39" s="85" t="s">
        <v>202</v>
      </c>
      <c r="C39" s="36" t="s">
        <v>178</v>
      </c>
      <c r="D39" s="37">
        <v>0</v>
      </c>
      <c r="E39" s="37">
        <v>0</v>
      </c>
      <c r="F39" s="37">
        <v>1</v>
      </c>
      <c r="G39" s="37">
        <v>1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43">
        <f t="shared" si="0"/>
        <v>1</v>
      </c>
      <c r="AE39" s="43">
        <f t="shared" si="1"/>
        <v>1</v>
      </c>
      <c r="AF39" s="43">
        <f t="shared" si="2"/>
        <v>2</v>
      </c>
    </row>
    <row r="40" spans="1:32" ht="24" customHeight="1">
      <c r="A40" s="96"/>
      <c r="B40" s="84" t="s">
        <v>201</v>
      </c>
      <c r="C40" s="36" t="s">
        <v>176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43">
        <f t="shared" si="0"/>
        <v>0</v>
      </c>
      <c r="AE40" s="43">
        <f t="shared" si="1"/>
        <v>0</v>
      </c>
      <c r="AF40" s="43">
        <f t="shared" si="2"/>
        <v>0</v>
      </c>
    </row>
    <row r="41" spans="1:32" ht="24" customHeight="1">
      <c r="A41" s="96"/>
      <c r="B41" s="85" t="s">
        <v>201</v>
      </c>
      <c r="C41" s="36" t="s">
        <v>178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43">
        <f t="shared" si="0"/>
        <v>0</v>
      </c>
      <c r="AE41" s="43">
        <f t="shared" si="1"/>
        <v>0</v>
      </c>
      <c r="AF41" s="43">
        <f t="shared" si="2"/>
        <v>0</v>
      </c>
    </row>
    <row r="42" spans="1:32" ht="24" customHeight="1">
      <c r="A42" s="96"/>
      <c r="B42" s="84" t="s">
        <v>200</v>
      </c>
      <c r="C42" s="36" t="s">
        <v>176</v>
      </c>
      <c r="D42" s="37">
        <v>0</v>
      </c>
      <c r="E42" s="37">
        <v>0</v>
      </c>
      <c r="F42" s="37">
        <v>2</v>
      </c>
      <c r="G42" s="37">
        <v>4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43">
        <f t="shared" si="0"/>
        <v>3</v>
      </c>
      <c r="AE42" s="43">
        <f t="shared" si="1"/>
        <v>4</v>
      </c>
      <c r="AF42" s="43">
        <f t="shared" si="2"/>
        <v>7</v>
      </c>
    </row>
    <row r="43" spans="1:32" ht="24" customHeight="1">
      <c r="A43" s="96"/>
      <c r="B43" s="85" t="s">
        <v>200</v>
      </c>
      <c r="C43" s="36" t="s">
        <v>178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43">
        <f t="shared" si="0"/>
        <v>0</v>
      </c>
      <c r="AE43" s="43">
        <f t="shared" si="1"/>
        <v>0</v>
      </c>
      <c r="AF43" s="43">
        <f t="shared" si="2"/>
        <v>0</v>
      </c>
    </row>
    <row r="44" spans="1:32" ht="24" customHeight="1">
      <c r="A44" s="96"/>
      <c r="B44" s="84" t="s">
        <v>199</v>
      </c>
      <c r="C44" s="36" t="s">
        <v>176</v>
      </c>
      <c r="D44" s="37">
        <v>0</v>
      </c>
      <c r="E44" s="37">
        <v>0</v>
      </c>
      <c r="F44" s="37">
        <v>1</v>
      </c>
      <c r="G44" s="37">
        <v>4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1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43">
        <f t="shared" si="0"/>
        <v>2</v>
      </c>
      <c r="AE44" s="43">
        <f t="shared" si="1"/>
        <v>4</v>
      </c>
      <c r="AF44" s="43">
        <f t="shared" si="2"/>
        <v>6</v>
      </c>
    </row>
    <row r="45" spans="1:32" ht="24" customHeight="1">
      <c r="A45" s="96"/>
      <c r="B45" s="85" t="s">
        <v>199</v>
      </c>
      <c r="C45" s="36" t="s">
        <v>178</v>
      </c>
      <c r="D45" s="37">
        <v>0</v>
      </c>
      <c r="E45" s="37">
        <v>0</v>
      </c>
      <c r="F45" s="37">
        <v>2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43">
        <f t="shared" si="0"/>
        <v>2</v>
      </c>
      <c r="AE45" s="43">
        <f t="shared" si="1"/>
        <v>0</v>
      </c>
      <c r="AF45" s="43">
        <f t="shared" si="2"/>
        <v>2</v>
      </c>
    </row>
    <row r="46" spans="1:32" ht="24" customHeight="1">
      <c r="A46" s="96"/>
      <c r="B46" s="84" t="s">
        <v>198</v>
      </c>
      <c r="C46" s="36" t="s">
        <v>176</v>
      </c>
      <c r="D46" s="37">
        <v>0</v>
      </c>
      <c r="E46" s="37">
        <v>0</v>
      </c>
      <c r="F46" s="37">
        <v>0</v>
      </c>
      <c r="G46" s="37">
        <v>1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43">
        <f t="shared" si="0"/>
        <v>0</v>
      </c>
      <c r="AE46" s="43">
        <f t="shared" si="1"/>
        <v>1</v>
      </c>
      <c r="AF46" s="43">
        <f t="shared" si="2"/>
        <v>1</v>
      </c>
    </row>
    <row r="47" spans="1:32" ht="24" customHeight="1">
      <c r="A47" s="96"/>
      <c r="B47" s="85" t="s">
        <v>198</v>
      </c>
      <c r="C47" s="36" t="s">
        <v>178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43">
        <f t="shared" si="0"/>
        <v>0</v>
      </c>
      <c r="AE47" s="43">
        <f t="shared" si="1"/>
        <v>0</v>
      </c>
      <c r="AF47" s="43">
        <f t="shared" si="2"/>
        <v>0</v>
      </c>
    </row>
    <row r="48" spans="1:32" ht="24" customHeight="1">
      <c r="A48" s="96"/>
      <c r="B48" s="86" t="s">
        <v>180</v>
      </c>
      <c r="C48" s="38" t="s">
        <v>176</v>
      </c>
      <c r="D48" s="39">
        <f>D46+D44+D42+D40+D38</f>
        <v>0</v>
      </c>
      <c r="E48" s="39">
        <f aca="true" t="shared" si="5" ref="E48:AC48">E46+E44+E42+E40+E38</f>
        <v>0</v>
      </c>
      <c r="F48" s="39">
        <f t="shared" si="5"/>
        <v>6</v>
      </c>
      <c r="G48" s="39">
        <f t="shared" si="5"/>
        <v>14</v>
      </c>
      <c r="H48" s="39">
        <f t="shared" si="5"/>
        <v>0</v>
      </c>
      <c r="I48" s="39">
        <f t="shared" si="5"/>
        <v>0</v>
      </c>
      <c r="J48" s="39">
        <f t="shared" si="5"/>
        <v>1</v>
      </c>
      <c r="K48" s="39">
        <f t="shared" si="5"/>
        <v>0</v>
      </c>
      <c r="L48" s="39">
        <f t="shared" si="5"/>
        <v>0</v>
      </c>
      <c r="M48" s="39">
        <f t="shared" si="5"/>
        <v>0</v>
      </c>
      <c r="N48" s="39">
        <f t="shared" si="5"/>
        <v>0</v>
      </c>
      <c r="O48" s="39">
        <f t="shared" si="5"/>
        <v>0</v>
      </c>
      <c r="P48" s="39">
        <f t="shared" si="5"/>
        <v>0</v>
      </c>
      <c r="Q48" s="39">
        <f t="shared" si="5"/>
        <v>1</v>
      </c>
      <c r="R48" s="39">
        <f t="shared" si="5"/>
        <v>1</v>
      </c>
      <c r="S48" s="39">
        <f t="shared" si="5"/>
        <v>0</v>
      </c>
      <c r="T48" s="39">
        <f t="shared" si="5"/>
        <v>1</v>
      </c>
      <c r="U48" s="39">
        <f t="shared" si="5"/>
        <v>0</v>
      </c>
      <c r="V48" s="39">
        <f t="shared" si="5"/>
        <v>0</v>
      </c>
      <c r="W48" s="39">
        <f t="shared" si="5"/>
        <v>0</v>
      </c>
      <c r="X48" s="39">
        <f t="shared" si="5"/>
        <v>0</v>
      </c>
      <c r="Y48" s="39">
        <f t="shared" si="5"/>
        <v>0</v>
      </c>
      <c r="Z48" s="39">
        <f t="shared" si="5"/>
        <v>0</v>
      </c>
      <c r="AA48" s="39">
        <f t="shared" si="5"/>
        <v>0</v>
      </c>
      <c r="AB48" s="39">
        <f t="shared" si="5"/>
        <v>0</v>
      </c>
      <c r="AC48" s="39">
        <f t="shared" si="5"/>
        <v>0</v>
      </c>
      <c r="AD48" s="43">
        <f t="shared" si="0"/>
        <v>9</v>
      </c>
      <c r="AE48" s="43">
        <f t="shared" si="1"/>
        <v>15</v>
      </c>
      <c r="AF48" s="43">
        <f t="shared" si="2"/>
        <v>24</v>
      </c>
    </row>
    <row r="49" spans="1:32" ht="24" customHeight="1">
      <c r="A49" s="96"/>
      <c r="B49" s="87" t="s">
        <v>180</v>
      </c>
      <c r="C49" s="38" t="s">
        <v>178</v>
      </c>
      <c r="D49" s="39">
        <f>D47+D45+D43+D41+D39</f>
        <v>0</v>
      </c>
      <c r="E49" s="39">
        <f aca="true" t="shared" si="6" ref="E49:AC49">E47+E45+E43+E41+E39</f>
        <v>0</v>
      </c>
      <c r="F49" s="39">
        <f t="shared" si="6"/>
        <v>3</v>
      </c>
      <c r="G49" s="39">
        <f t="shared" si="6"/>
        <v>1</v>
      </c>
      <c r="H49" s="39">
        <f t="shared" si="6"/>
        <v>0</v>
      </c>
      <c r="I49" s="39">
        <f t="shared" si="6"/>
        <v>0</v>
      </c>
      <c r="J49" s="39">
        <f t="shared" si="6"/>
        <v>0</v>
      </c>
      <c r="K49" s="39">
        <f t="shared" si="6"/>
        <v>0</v>
      </c>
      <c r="L49" s="39">
        <f t="shared" si="6"/>
        <v>0</v>
      </c>
      <c r="M49" s="39">
        <f t="shared" si="6"/>
        <v>0</v>
      </c>
      <c r="N49" s="39">
        <f t="shared" si="6"/>
        <v>0</v>
      </c>
      <c r="O49" s="39">
        <f t="shared" si="6"/>
        <v>0</v>
      </c>
      <c r="P49" s="39">
        <f t="shared" si="6"/>
        <v>0</v>
      </c>
      <c r="Q49" s="39">
        <f t="shared" si="6"/>
        <v>0</v>
      </c>
      <c r="R49" s="39">
        <f t="shared" si="6"/>
        <v>0</v>
      </c>
      <c r="S49" s="39">
        <f t="shared" si="6"/>
        <v>0</v>
      </c>
      <c r="T49" s="39">
        <f t="shared" si="6"/>
        <v>0</v>
      </c>
      <c r="U49" s="39">
        <f t="shared" si="6"/>
        <v>0</v>
      </c>
      <c r="V49" s="39">
        <f t="shared" si="6"/>
        <v>0</v>
      </c>
      <c r="W49" s="39">
        <f t="shared" si="6"/>
        <v>0</v>
      </c>
      <c r="X49" s="39">
        <f t="shared" si="6"/>
        <v>0</v>
      </c>
      <c r="Y49" s="39">
        <f t="shared" si="6"/>
        <v>0</v>
      </c>
      <c r="Z49" s="39">
        <f t="shared" si="6"/>
        <v>0</v>
      </c>
      <c r="AA49" s="39">
        <f t="shared" si="6"/>
        <v>0</v>
      </c>
      <c r="AB49" s="39">
        <f t="shared" si="6"/>
        <v>0</v>
      </c>
      <c r="AC49" s="39">
        <f t="shared" si="6"/>
        <v>0</v>
      </c>
      <c r="AD49" s="43">
        <f t="shared" si="0"/>
        <v>3</v>
      </c>
      <c r="AE49" s="43">
        <f t="shared" si="1"/>
        <v>1</v>
      </c>
      <c r="AF49" s="43">
        <f t="shared" si="2"/>
        <v>4</v>
      </c>
    </row>
    <row r="50" spans="1:32" ht="24" customHeight="1">
      <c r="A50" s="92" t="s">
        <v>197</v>
      </c>
      <c r="B50" s="93"/>
      <c r="C50" s="40" t="s">
        <v>174</v>
      </c>
      <c r="D50" s="37">
        <v>0</v>
      </c>
      <c r="E50" s="37">
        <v>0</v>
      </c>
      <c r="F50" s="37">
        <v>3</v>
      </c>
      <c r="G50" s="37">
        <v>1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1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43">
        <f t="shared" si="0"/>
        <v>4</v>
      </c>
      <c r="AE50" s="43">
        <f t="shared" si="1"/>
        <v>1</v>
      </c>
      <c r="AF50" s="43">
        <f t="shared" si="2"/>
        <v>5</v>
      </c>
    </row>
    <row r="51" spans="1:32" ht="24" customHeight="1">
      <c r="A51" s="97"/>
      <c r="B51" s="98"/>
      <c r="C51" s="36" t="s">
        <v>176</v>
      </c>
      <c r="D51" s="37">
        <v>0</v>
      </c>
      <c r="E51" s="37">
        <v>0</v>
      </c>
      <c r="F51" s="37">
        <v>13</v>
      </c>
      <c r="G51" s="37">
        <v>4</v>
      </c>
      <c r="H51" s="37">
        <v>0</v>
      </c>
      <c r="I51" s="37">
        <v>0</v>
      </c>
      <c r="J51" s="37">
        <v>1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</v>
      </c>
      <c r="S51" s="37">
        <v>0</v>
      </c>
      <c r="T51" s="37">
        <v>4</v>
      </c>
      <c r="U51" s="37">
        <v>1</v>
      </c>
      <c r="V51" s="37">
        <v>2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43">
        <f t="shared" si="0"/>
        <v>21</v>
      </c>
      <c r="AE51" s="43">
        <f t="shared" si="1"/>
        <v>5</v>
      </c>
      <c r="AF51" s="43">
        <f t="shared" si="2"/>
        <v>26</v>
      </c>
    </row>
    <row r="52" spans="1:32" ht="24" customHeight="1">
      <c r="A52" s="94"/>
      <c r="B52" s="95"/>
      <c r="C52" s="36" t="s">
        <v>178</v>
      </c>
      <c r="D52" s="37">
        <v>0</v>
      </c>
      <c r="E52" s="37">
        <v>0</v>
      </c>
      <c r="F52" s="37">
        <v>9</v>
      </c>
      <c r="G52" s="37">
        <v>3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1</v>
      </c>
      <c r="N52" s="37">
        <v>0</v>
      </c>
      <c r="O52" s="37">
        <v>0</v>
      </c>
      <c r="P52" s="37">
        <v>2</v>
      </c>
      <c r="Q52" s="37">
        <v>0</v>
      </c>
      <c r="R52" s="37">
        <v>2</v>
      </c>
      <c r="S52" s="37">
        <v>0</v>
      </c>
      <c r="T52" s="37">
        <v>1</v>
      </c>
      <c r="U52" s="37">
        <v>0</v>
      </c>
      <c r="V52" s="37">
        <v>1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43">
        <f t="shared" si="0"/>
        <v>15</v>
      </c>
      <c r="AE52" s="43">
        <f t="shared" si="1"/>
        <v>4</v>
      </c>
      <c r="AF52" s="43">
        <f t="shared" si="2"/>
        <v>19</v>
      </c>
    </row>
    <row r="53" spans="1:32" ht="24" customHeight="1">
      <c r="A53" s="96" t="s">
        <v>196</v>
      </c>
      <c r="B53" s="75" t="s">
        <v>195</v>
      </c>
      <c r="C53" s="40" t="s">
        <v>174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43">
        <f t="shared" si="0"/>
        <v>0</v>
      </c>
      <c r="AE53" s="43">
        <f t="shared" si="1"/>
        <v>0</v>
      </c>
      <c r="AF53" s="43">
        <f t="shared" si="2"/>
        <v>0</v>
      </c>
    </row>
    <row r="54" spans="1:32" ht="24" customHeight="1">
      <c r="A54" s="96"/>
      <c r="B54" s="75"/>
      <c r="C54" s="36" t="s">
        <v>176</v>
      </c>
      <c r="D54" s="37">
        <v>0</v>
      </c>
      <c r="E54" s="37">
        <v>0</v>
      </c>
      <c r="F54" s="37">
        <v>0</v>
      </c>
      <c r="G54" s="37">
        <v>1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43">
        <f t="shared" si="0"/>
        <v>0</v>
      </c>
      <c r="AE54" s="43">
        <f t="shared" si="1"/>
        <v>1</v>
      </c>
      <c r="AF54" s="43">
        <f t="shared" si="2"/>
        <v>1</v>
      </c>
    </row>
    <row r="55" spans="1:32" ht="24" customHeight="1">
      <c r="A55" s="96"/>
      <c r="B55" s="75"/>
      <c r="C55" s="36" t="s">
        <v>178</v>
      </c>
      <c r="D55" s="37">
        <v>0</v>
      </c>
      <c r="E55" s="37">
        <v>0</v>
      </c>
      <c r="F55" s="37">
        <v>1</v>
      </c>
      <c r="G55" s="37">
        <v>3</v>
      </c>
      <c r="H55" s="37">
        <v>1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2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43">
        <f t="shared" si="0"/>
        <v>2</v>
      </c>
      <c r="AE55" s="43">
        <f t="shared" si="1"/>
        <v>5</v>
      </c>
      <c r="AF55" s="43">
        <f t="shared" si="2"/>
        <v>7</v>
      </c>
    </row>
    <row r="56" spans="1:32" ht="24" customHeight="1">
      <c r="A56" s="96"/>
      <c r="B56" s="84" t="s">
        <v>194</v>
      </c>
      <c r="C56" s="40" t="s">
        <v>174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43">
        <f t="shared" si="0"/>
        <v>0</v>
      </c>
      <c r="AE56" s="43">
        <f t="shared" si="1"/>
        <v>0</v>
      </c>
      <c r="AF56" s="43">
        <f t="shared" si="2"/>
        <v>0</v>
      </c>
    </row>
    <row r="57" spans="1:32" ht="24" customHeight="1">
      <c r="A57" s="96"/>
      <c r="B57" s="99"/>
      <c r="C57" s="36" t="s">
        <v>176</v>
      </c>
      <c r="D57" s="37">
        <v>0</v>
      </c>
      <c r="E57" s="37">
        <v>1</v>
      </c>
      <c r="F57" s="37">
        <v>10</v>
      </c>
      <c r="G57" s="37">
        <v>10</v>
      </c>
      <c r="H57" s="37">
        <v>0</v>
      </c>
      <c r="I57" s="37">
        <v>0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3</v>
      </c>
      <c r="R57" s="37">
        <v>1</v>
      </c>
      <c r="S57" s="37">
        <v>0</v>
      </c>
      <c r="T57" s="37">
        <v>0</v>
      </c>
      <c r="U57" s="37">
        <v>1</v>
      </c>
      <c r="V57" s="37">
        <v>1</v>
      </c>
      <c r="W57" s="37">
        <v>1</v>
      </c>
      <c r="X57" s="37">
        <v>1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43">
        <f t="shared" si="0"/>
        <v>13</v>
      </c>
      <c r="AE57" s="43">
        <f t="shared" si="1"/>
        <v>17</v>
      </c>
      <c r="AF57" s="43">
        <f t="shared" si="2"/>
        <v>30</v>
      </c>
    </row>
    <row r="58" spans="1:32" ht="24" customHeight="1">
      <c r="A58" s="96"/>
      <c r="B58" s="85"/>
      <c r="C58" s="36" t="s">
        <v>178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43">
        <f t="shared" si="0"/>
        <v>0</v>
      </c>
      <c r="AE58" s="43">
        <f t="shared" si="1"/>
        <v>0</v>
      </c>
      <c r="AF58" s="43">
        <f t="shared" si="2"/>
        <v>0</v>
      </c>
    </row>
    <row r="59" spans="1:32" ht="24" customHeight="1">
      <c r="A59" s="96"/>
      <c r="B59" s="84" t="s">
        <v>193</v>
      </c>
      <c r="C59" s="40" t="s">
        <v>174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43">
        <f t="shared" si="0"/>
        <v>0</v>
      </c>
      <c r="AE59" s="43">
        <f t="shared" si="1"/>
        <v>0</v>
      </c>
      <c r="AF59" s="43">
        <f t="shared" si="2"/>
        <v>0</v>
      </c>
    </row>
    <row r="60" spans="1:32" ht="24" customHeight="1">
      <c r="A60" s="96"/>
      <c r="B60" s="99"/>
      <c r="C60" s="36" t="s">
        <v>176</v>
      </c>
      <c r="D60" s="37">
        <v>0</v>
      </c>
      <c r="E60" s="37">
        <v>0</v>
      </c>
      <c r="F60" s="37">
        <v>3</v>
      </c>
      <c r="G60" s="37">
        <v>6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43">
        <f t="shared" si="0"/>
        <v>3</v>
      </c>
      <c r="AE60" s="43">
        <f t="shared" si="1"/>
        <v>6</v>
      </c>
      <c r="AF60" s="43">
        <f t="shared" si="2"/>
        <v>9</v>
      </c>
    </row>
    <row r="61" spans="1:32" ht="24" customHeight="1">
      <c r="A61" s="96"/>
      <c r="B61" s="85"/>
      <c r="C61" s="36" t="s">
        <v>178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43">
        <f t="shared" si="0"/>
        <v>0</v>
      </c>
      <c r="AE61" s="43">
        <f t="shared" si="1"/>
        <v>0</v>
      </c>
      <c r="AF61" s="43">
        <f t="shared" si="2"/>
        <v>0</v>
      </c>
    </row>
    <row r="62" spans="1:32" ht="24" customHeight="1">
      <c r="A62" s="96"/>
      <c r="B62" s="84" t="s">
        <v>36</v>
      </c>
      <c r="C62" s="40" t="s">
        <v>174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43">
        <f t="shared" si="0"/>
        <v>0</v>
      </c>
      <c r="AE62" s="43">
        <f t="shared" si="1"/>
        <v>0</v>
      </c>
      <c r="AF62" s="43">
        <f t="shared" si="2"/>
        <v>0</v>
      </c>
    </row>
    <row r="63" spans="1:32" ht="24" customHeight="1">
      <c r="A63" s="96"/>
      <c r="B63" s="99"/>
      <c r="C63" s="36" t="s">
        <v>176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43">
        <f t="shared" si="0"/>
        <v>0</v>
      </c>
      <c r="AE63" s="43">
        <f t="shared" si="1"/>
        <v>0</v>
      </c>
      <c r="AF63" s="43">
        <f t="shared" si="2"/>
        <v>0</v>
      </c>
    </row>
    <row r="64" spans="1:32" ht="24" customHeight="1">
      <c r="A64" s="96"/>
      <c r="B64" s="85"/>
      <c r="C64" s="36" t="s">
        <v>178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43">
        <f t="shared" si="0"/>
        <v>0</v>
      </c>
      <c r="AE64" s="43">
        <f t="shared" si="1"/>
        <v>0</v>
      </c>
      <c r="AF64" s="43">
        <f t="shared" si="2"/>
        <v>0</v>
      </c>
    </row>
    <row r="65" spans="1:32" ht="24" customHeight="1">
      <c r="A65" s="96"/>
      <c r="B65" s="84" t="s">
        <v>192</v>
      </c>
      <c r="C65" s="40" t="s">
        <v>174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43">
        <f t="shared" si="0"/>
        <v>0</v>
      </c>
      <c r="AE65" s="43">
        <f t="shared" si="1"/>
        <v>0</v>
      </c>
      <c r="AF65" s="43">
        <f t="shared" si="2"/>
        <v>0</v>
      </c>
    </row>
    <row r="66" spans="1:32" ht="24" customHeight="1">
      <c r="A66" s="96"/>
      <c r="B66" s="99"/>
      <c r="C66" s="36" t="s">
        <v>176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43">
        <f t="shared" si="0"/>
        <v>0</v>
      </c>
      <c r="AE66" s="43">
        <f t="shared" si="1"/>
        <v>0</v>
      </c>
      <c r="AF66" s="43">
        <f t="shared" si="2"/>
        <v>0</v>
      </c>
    </row>
    <row r="67" spans="1:32" ht="24" customHeight="1">
      <c r="A67" s="96"/>
      <c r="B67" s="99"/>
      <c r="C67" s="36" t="s">
        <v>178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43">
        <f t="shared" si="0"/>
        <v>0</v>
      </c>
      <c r="AE67" s="43">
        <f t="shared" si="1"/>
        <v>0</v>
      </c>
      <c r="AF67" s="43">
        <f t="shared" si="2"/>
        <v>0</v>
      </c>
    </row>
    <row r="68" spans="1:32" ht="24" customHeight="1">
      <c r="A68" s="96"/>
      <c r="B68" s="84" t="s">
        <v>232</v>
      </c>
      <c r="C68" s="37" t="s">
        <v>174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43">
        <f aca="true" t="shared" si="7" ref="AD68:AE70">+D68+F68+H68+J68+L68+N68+P68+R68+T68+V68+X68+Z68+AB68</f>
        <v>0</v>
      </c>
      <c r="AE68" s="43">
        <f t="shared" si="7"/>
        <v>0</v>
      </c>
      <c r="AF68" s="43">
        <f>+AE68+AD68</f>
        <v>0</v>
      </c>
    </row>
    <row r="69" spans="1:32" ht="24" customHeight="1">
      <c r="A69" s="96"/>
      <c r="B69" s="99"/>
      <c r="C69" s="36" t="s">
        <v>176</v>
      </c>
      <c r="D69" s="37">
        <v>0</v>
      </c>
      <c r="E69" s="37">
        <v>0</v>
      </c>
      <c r="F69" s="37">
        <v>2</v>
      </c>
      <c r="G69" s="37">
        <v>3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43">
        <f t="shared" si="7"/>
        <v>2</v>
      </c>
      <c r="AE69" s="43">
        <f t="shared" si="7"/>
        <v>3</v>
      </c>
      <c r="AF69" s="43">
        <f>+AE69+AD69</f>
        <v>5</v>
      </c>
    </row>
    <row r="70" spans="1:32" ht="24" customHeight="1">
      <c r="A70" s="96"/>
      <c r="B70" s="99"/>
      <c r="C70" s="36" t="s">
        <v>178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43">
        <f t="shared" si="7"/>
        <v>0</v>
      </c>
      <c r="AE70" s="43">
        <f t="shared" si="7"/>
        <v>0</v>
      </c>
      <c r="AF70" s="43">
        <f>+AE70+AD70</f>
        <v>0</v>
      </c>
    </row>
    <row r="71" spans="1:32" ht="24" customHeight="1">
      <c r="A71" s="96"/>
      <c r="B71" s="84" t="s">
        <v>38</v>
      </c>
      <c r="C71" s="40" t="s">
        <v>174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43">
        <f aca="true" t="shared" si="8" ref="AD71:AD116">+D71+F71+H71+J71+L71+N71+P71+R71+T71+V71+X71+Z71+AB71</f>
        <v>0</v>
      </c>
      <c r="AE71" s="43">
        <f aca="true" t="shared" si="9" ref="AE71:AE116">+E71+G71+I71+K71+M71+O71+Q71+S71+U71+W71+Y71+AA71+AC71</f>
        <v>0</v>
      </c>
      <c r="AF71" s="43">
        <f aca="true" t="shared" si="10" ref="AF71:AF116">+AE71+AD71</f>
        <v>0</v>
      </c>
    </row>
    <row r="72" spans="1:32" ht="24" customHeight="1">
      <c r="A72" s="96"/>
      <c r="B72" s="99"/>
      <c r="C72" s="36" t="s">
        <v>176</v>
      </c>
      <c r="D72" s="37">
        <v>0</v>
      </c>
      <c r="E72" s="37">
        <v>0</v>
      </c>
      <c r="F72" s="37">
        <v>12</v>
      </c>
      <c r="G72" s="37">
        <v>8</v>
      </c>
      <c r="H72" s="37">
        <v>2</v>
      </c>
      <c r="I72" s="37">
        <v>1</v>
      </c>
      <c r="J72" s="37">
        <v>0</v>
      </c>
      <c r="K72" s="37">
        <v>0</v>
      </c>
      <c r="L72" s="37">
        <v>2</v>
      </c>
      <c r="M72" s="37">
        <v>0</v>
      </c>
      <c r="N72" s="37">
        <v>0</v>
      </c>
      <c r="O72" s="37">
        <v>0</v>
      </c>
      <c r="P72" s="37">
        <v>1</v>
      </c>
      <c r="Q72" s="37">
        <v>0</v>
      </c>
      <c r="R72" s="37">
        <v>5</v>
      </c>
      <c r="S72" s="37">
        <v>4</v>
      </c>
      <c r="T72" s="37">
        <v>0</v>
      </c>
      <c r="U72" s="37">
        <v>0</v>
      </c>
      <c r="V72" s="37">
        <v>0</v>
      </c>
      <c r="W72" s="37">
        <v>1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43">
        <f t="shared" si="8"/>
        <v>22</v>
      </c>
      <c r="AE72" s="43">
        <f t="shared" si="9"/>
        <v>14</v>
      </c>
      <c r="AF72" s="43">
        <f t="shared" si="10"/>
        <v>36</v>
      </c>
    </row>
    <row r="73" spans="1:32" ht="24" customHeight="1">
      <c r="A73" s="96"/>
      <c r="B73" s="85"/>
      <c r="C73" s="36" t="s">
        <v>178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43">
        <f t="shared" si="8"/>
        <v>0</v>
      </c>
      <c r="AE73" s="43">
        <f t="shared" si="9"/>
        <v>0</v>
      </c>
      <c r="AF73" s="43">
        <f t="shared" si="10"/>
        <v>0</v>
      </c>
    </row>
    <row r="74" spans="1:32" ht="24" customHeight="1">
      <c r="A74" s="96"/>
      <c r="B74" s="86" t="s">
        <v>180</v>
      </c>
      <c r="C74" s="38" t="s">
        <v>174</v>
      </c>
      <c r="D74" s="38">
        <f>D71+D68+D65+D62+D59+D56+D53</f>
        <v>0</v>
      </c>
      <c r="E74" s="38">
        <f aca="true" t="shared" si="11" ref="E74:AC76">E71+E68+E65+E62+E59+E56+E53</f>
        <v>0</v>
      </c>
      <c r="F74" s="38">
        <f t="shared" si="11"/>
        <v>0</v>
      </c>
      <c r="G74" s="38">
        <f t="shared" si="11"/>
        <v>0</v>
      </c>
      <c r="H74" s="38">
        <f t="shared" si="11"/>
        <v>0</v>
      </c>
      <c r="I74" s="38">
        <f t="shared" si="11"/>
        <v>0</v>
      </c>
      <c r="J74" s="38">
        <f t="shared" si="11"/>
        <v>0</v>
      </c>
      <c r="K74" s="38">
        <f t="shared" si="11"/>
        <v>0</v>
      </c>
      <c r="L74" s="38">
        <f t="shared" si="11"/>
        <v>0</v>
      </c>
      <c r="M74" s="38">
        <f t="shared" si="11"/>
        <v>0</v>
      </c>
      <c r="N74" s="38">
        <f t="shared" si="11"/>
        <v>0</v>
      </c>
      <c r="O74" s="38">
        <f t="shared" si="11"/>
        <v>0</v>
      </c>
      <c r="P74" s="38">
        <f t="shared" si="11"/>
        <v>0</v>
      </c>
      <c r="Q74" s="38">
        <f t="shared" si="11"/>
        <v>0</v>
      </c>
      <c r="R74" s="38">
        <f t="shared" si="11"/>
        <v>0</v>
      </c>
      <c r="S74" s="38">
        <f t="shared" si="11"/>
        <v>0</v>
      </c>
      <c r="T74" s="38">
        <f t="shared" si="11"/>
        <v>0</v>
      </c>
      <c r="U74" s="38">
        <f t="shared" si="11"/>
        <v>0</v>
      </c>
      <c r="V74" s="38">
        <f t="shared" si="11"/>
        <v>0</v>
      </c>
      <c r="W74" s="38">
        <f t="shared" si="11"/>
        <v>0</v>
      </c>
      <c r="X74" s="38">
        <f t="shared" si="11"/>
        <v>0</v>
      </c>
      <c r="Y74" s="38">
        <f t="shared" si="11"/>
        <v>0</v>
      </c>
      <c r="Z74" s="38">
        <f t="shared" si="11"/>
        <v>0</v>
      </c>
      <c r="AA74" s="38">
        <f t="shared" si="11"/>
        <v>0</v>
      </c>
      <c r="AB74" s="38">
        <f t="shared" si="11"/>
        <v>0</v>
      </c>
      <c r="AC74" s="38">
        <f t="shared" si="11"/>
        <v>0</v>
      </c>
      <c r="AD74" s="43">
        <f t="shared" si="8"/>
        <v>0</v>
      </c>
      <c r="AE74" s="43">
        <f t="shared" si="9"/>
        <v>0</v>
      </c>
      <c r="AF74" s="43">
        <f t="shared" si="10"/>
        <v>0</v>
      </c>
    </row>
    <row r="75" spans="1:32" ht="24" customHeight="1">
      <c r="A75" s="96"/>
      <c r="B75" s="100"/>
      <c r="C75" s="38" t="s">
        <v>176</v>
      </c>
      <c r="D75" s="38">
        <f aca="true" t="shared" si="12" ref="D75:S76">D72+D69+D66+D63+D60+D57+D54</f>
        <v>0</v>
      </c>
      <c r="E75" s="38">
        <f t="shared" si="12"/>
        <v>1</v>
      </c>
      <c r="F75" s="38">
        <f t="shared" si="12"/>
        <v>27</v>
      </c>
      <c r="G75" s="38">
        <f t="shared" si="12"/>
        <v>28</v>
      </c>
      <c r="H75" s="38">
        <f t="shared" si="12"/>
        <v>2</v>
      </c>
      <c r="I75" s="38">
        <f t="shared" si="12"/>
        <v>1</v>
      </c>
      <c r="J75" s="38">
        <f t="shared" si="12"/>
        <v>0</v>
      </c>
      <c r="K75" s="38">
        <f t="shared" si="12"/>
        <v>1</v>
      </c>
      <c r="L75" s="38">
        <f t="shared" si="12"/>
        <v>2</v>
      </c>
      <c r="M75" s="38">
        <f t="shared" si="12"/>
        <v>0</v>
      </c>
      <c r="N75" s="38">
        <f t="shared" si="12"/>
        <v>0</v>
      </c>
      <c r="O75" s="38">
        <f t="shared" si="12"/>
        <v>0</v>
      </c>
      <c r="P75" s="38">
        <f t="shared" si="12"/>
        <v>1</v>
      </c>
      <c r="Q75" s="38">
        <f t="shared" si="12"/>
        <v>3</v>
      </c>
      <c r="R75" s="38">
        <f t="shared" si="12"/>
        <v>6</v>
      </c>
      <c r="S75" s="38">
        <f t="shared" si="12"/>
        <v>4</v>
      </c>
      <c r="T75" s="38">
        <f t="shared" si="11"/>
        <v>0</v>
      </c>
      <c r="U75" s="38">
        <f t="shared" si="11"/>
        <v>1</v>
      </c>
      <c r="V75" s="38">
        <f t="shared" si="11"/>
        <v>1</v>
      </c>
      <c r="W75" s="38">
        <f t="shared" si="11"/>
        <v>2</v>
      </c>
      <c r="X75" s="38">
        <f t="shared" si="11"/>
        <v>1</v>
      </c>
      <c r="Y75" s="38">
        <f t="shared" si="11"/>
        <v>0</v>
      </c>
      <c r="Z75" s="38">
        <f t="shared" si="11"/>
        <v>0</v>
      </c>
      <c r="AA75" s="38">
        <f t="shared" si="11"/>
        <v>0</v>
      </c>
      <c r="AB75" s="38">
        <f t="shared" si="11"/>
        <v>0</v>
      </c>
      <c r="AC75" s="38">
        <f t="shared" si="11"/>
        <v>0</v>
      </c>
      <c r="AD75" s="43">
        <f t="shared" si="8"/>
        <v>40</v>
      </c>
      <c r="AE75" s="43">
        <f t="shared" si="9"/>
        <v>41</v>
      </c>
      <c r="AF75" s="43">
        <f t="shared" si="10"/>
        <v>81</v>
      </c>
    </row>
    <row r="76" spans="1:32" ht="24" customHeight="1">
      <c r="A76" s="96"/>
      <c r="B76" s="87"/>
      <c r="C76" s="38" t="s">
        <v>178</v>
      </c>
      <c r="D76" s="38">
        <f t="shared" si="12"/>
        <v>0</v>
      </c>
      <c r="E76" s="38">
        <f t="shared" si="11"/>
        <v>0</v>
      </c>
      <c r="F76" s="38">
        <f t="shared" si="11"/>
        <v>1</v>
      </c>
      <c r="G76" s="38">
        <f t="shared" si="11"/>
        <v>3</v>
      </c>
      <c r="H76" s="38">
        <f t="shared" si="11"/>
        <v>1</v>
      </c>
      <c r="I76" s="38">
        <f t="shared" si="11"/>
        <v>0</v>
      </c>
      <c r="J76" s="38">
        <f t="shared" si="11"/>
        <v>0</v>
      </c>
      <c r="K76" s="38">
        <f t="shared" si="11"/>
        <v>0</v>
      </c>
      <c r="L76" s="38">
        <f t="shared" si="11"/>
        <v>0</v>
      </c>
      <c r="M76" s="38">
        <f t="shared" si="11"/>
        <v>0</v>
      </c>
      <c r="N76" s="38">
        <f t="shared" si="11"/>
        <v>0</v>
      </c>
      <c r="O76" s="38">
        <f t="shared" si="11"/>
        <v>0</v>
      </c>
      <c r="P76" s="38">
        <f t="shared" si="11"/>
        <v>0</v>
      </c>
      <c r="Q76" s="38">
        <f t="shared" si="11"/>
        <v>2</v>
      </c>
      <c r="R76" s="38">
        <f t="shared" si="11"/>
        <v>0</v>
      </c>
      <c r="S76" s="38">
        <f t="shared" si="11"/>
        <v>0</v>
      </c>
      <c r="T76" s="38">
        <f t="shared" si="11"/>
        <v>0</v>
      </c>
      <c r="U76" s="38">
        <f t="shared" si="11"/>
        <v>0</v>
      </c>
      <c r="V76" s="38">
        <f t="shared" si="11"/>
        <v>0</v>
      </c>
      <c r="W76" s="38">
        <f t="shared" si="11"/>
        <v>0</v>
      </c>
      <c r="X76" s="38">
        <f t="shared" si="11"/>
        <v>0</v>
      </c>
      <c r="Y76" s="38">
        <f t="shared" si="11"/>
        <v>0</v>
      </c>
      <c r="Z76" s="38">
        <f t="shared" si="11"/>
        <v>0</v>
      </c>
      <c r="AA76" s="38">
        <f t="shared" si="11"/>
        <v>0</v>
      </c>
      <c r="AB76" s="38">
        <f t="shared" si="11"/>
        <v>0</v>
      </c>
      <c r="AC76" s="38">
        <f t="shared" si="11"/>
        <v>0</v>
      </c>
      <c r="AD76" s="43">
        <f t="shared" si="8"/>
        <v>2</v>
      </c>
      <c r="AE76" s="43">
        <f t="shared" si="9"/>
        <v>5</v>
      </c>
      <c r="AF76" s="43">
        <f t="shared" si="10"/>
        <v>7</v>
      </c>
    </row>
    <row r="77" spans="1:32" ht="24" customHeight="1">
      <c r="A77" s="96" t="s">
        <v>191</v>
      </c>
      <c r="B77" s="84" t="s">
        <v>190</v>
      </c>
      <c r="C77" s="36" t="s">
        <v>176</v>
      </c>
      <c r="D77" s="37">
        <v>0</v>
      </c>
      <c r="E77" s="37">
        <v>0</v>
      </c>
      <c r="F77" s="37">
        <v>1</v>
      </c>
      <c r="G77" s="37">
        <v>4</v>
      </c>
      <c r="H77" s="37">
        <v>0</v>
      </c>
      <c r="I77" s="37">
        <v>0</v>
      </c>
      <c r="J77" s="37">
        <v>1</v>
      </c>
      <c r="K77" s="37">
        <v>1</v>
      </c>
      <c r="L77" s="37">
        <v>1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1</v>
      </c>
      <c r="T77" s="37">
        <v>0</v>
      </c>
      <c r="U77" s="37">
        <v>0</v>
      </c>
      <c r="V77" s="37">
        <v>1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43">
        <f t="shared" si="8"/>
        <v>4</v>
      </c>
      <c r="AE77" s="43">
        <f t="shared" si="9"/>
        <v>6</v>
      </c>
      <c r="AF77" s="43">
        <f t="shared" si="10"/>
        <v>10</v>
      </c>
    </row>
    <row r="78" spans="1:32" ht="24" customHeight="1">
      <c r="A78" s="96"/>
      <c r="B78" s="85" t="s">
        <v>190</v>
      </c>
      <c r="C78" s="36" t="s">
        <v>178</v>
      </c>
      <c r="D78" s="37">
        <v>0</v>
      </c>
      <c r="E78" s="37">
        <v>0</v>
      </c>
      <c r="F78" s="37">
        <v>0</v>
      </c>
      <c r="G78" s="37">
        <v>3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2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43">
        <f t="shared" si="8"/>
        <v>0</v>
      </c>
      <c r="AE78" s="43">
        <f t="shared" si="9"/>
        <v>5</v>
      </c>
      <c r="AF78" s="43">
        <f t="shared" si="10"/>
        <v>5</v>
      </c>
    </row>
    <row r="79" spans="1:32" ht="24" customHeight="1">
      <c r="A79" s="96"/>
      <c r="B79" s="84" t="s">
        <v>189</v>
      </c>
      <c r="C79" s="36" t="s">
        <v>176</v>
      </c>
      <c r="D79" s="37">
        <v>0</v>
      </c>
      <c r="E79" s="37">
        <v>0</v>
      </c>
      <c r="F79" s="37">
        <v>2</v>
      </c>
      <c r="G79" s="37">
        <v>2</v>
      </c>
      <c r="H79" s="37">
        <v>0</v>
      </c>
      <c r="I79" s="37">
        <v>0</v>
      </c>
      <c r="J79" s="37">
        <v>1</v>
      </c>
      <c r="K79" s="37">
        <v>1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1</v>
      </c>
      <c r="R79" s="37">
        <v>1</v>
      </c>
      <c r="S79" s="37">
        <v>4</v>
      </c>
      <c r="T79" s="37">
        <v>0</v>
      </c>
      <c r="U79" s="37">
        <v>2</v>
      </c>
      <c r="V79" s="37">
        <v>3</v>
      </c>
      <c r="W79" s="37">
        <v>0</v>
      </c>
      <c r="X79" s="37">
        <v>0</v>
      </c>
      <c r="Y79" s="37">
        <v>0</v>
      </c>
      <c r="Z79" s="37">
        <v>1</v>
      </c>
      <c r="AA79" s="37">
        <v>0</v>
      </c>
      <c r="AB79" s="37">
        <v>0</v>
      </c>
      <c r="AC79" s="37">
        <v>0</v>
      </c>
      <c r="AD79" s="43">
        <f t="shared" si="8"/>
        <v>8</v>
      </c>
      <c r="AE79" s="43">
        <f t="shared" si="9"/>
        <v>10</v>
      </c>
      <c r="AF79" s="43">
        <f t="shared" si="10"/>
        <v>18</v>
      </c>
    </row>
    <row r="80" spans="1:32" ht="24" customHeight="1">
      <c r="A80" s="96"/>
      <c r="B80" s="85" t="s">
        <v>189</v>
      </c>
      <c r="C80" s="36" t="s">
        <v>178</v>
      </c>
      <c r="D80" s="37">
        <v>1</v>
      </c>
      <c r="E80" s="37">
        <v>0</v>
      </c>
      <c r="F80" s="37">
        <v>1</v>
      </c>
      <c r="G80" s="37">
        <v>2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2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43">
        <f t="shared" si="8"/>
        <v>4</v>
      </c>
      <c r="AE80" s="43">
        <f t="shared" si="9"/>
        <v>2</v>
      </c>
      <c r="AF80" s="43">
        <f t="shared" si="10"/>
        <v>6</v>
      </c>
    </row>
    <row r="81" spans="1:32" ht="24" customHeight="1">
      <c r="A81" s="96"/>
      <c r="B81" s="84" t="s">
        <v>188</v>
      </c>
      <c r="C81" s="36" t="s">
        <v>176</v>
      </c>
      <c r="D81" s="37">
        <v>0</v>
      </c>
      <c r="E81" s="37">
        <v>0</v>
      </c>
      <c r="F81" s="37">
        <v>4</v>
      </c>
      <c r="G81" s="37">
        <v>3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1</v>
      </c>
      <c r="S81" s="37">
        <v>2</v>
      </c>
      <c r="T81" s="37">
        <v>0</v>
      </c>
      <c r="U81" s="37">
        <v>1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43">
        <f t="shared" si="8"/>
        <v>5</v>
      </c>
      <c r="AE81" s="43">
        <f t="shared" si="9"/>
        <v>6</v>
      </c>
      <c r="AF81" s="43">
        <f t="shared" si="10"/>
        <v>11</v>
      </c>
    </row>
    <row r="82" spans="1:32" ht="24" customHeight="1">
      <c r="A82" s="96"/>
      <c r="B82" s="85" t="s">
        <v>188</v>
      </c>
      <c r="C82" s="36" t="s">
        <v>178</v>
      </c>
      <c r="D82" s="37">
        <v>0</v>
      </c>
      <c r="E82" s="37">
        <v>1</v>
      </c>
      <c r="F82" s="37">
        <v>1</v>
      </c>
      <c r="G82" s="37">
        <v>2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2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43">
        <f t="shared" si="8"/>
        <v>3</v>
      </c>
      <c r="AE82" s="43">
        <f t="shared" si="9"/>
        <v>3</v>
      </c>
      <c r="AF82" s="43">
        <f t="shared" si="10"/>
        <v>6</v>
      </c>
    </row>
    <row r="83" spans="1:32" ht="24" customHeight="1">
      <c r="A83" s="96"/>
      <c r="B83" s="84" t="s">
        <v>187</v>
      </c>
      <c r="C83" s="36" t="s">
        <v>176</v>
      </c>
      <c r="D83" s="37">
        <v>0</v>
      </c>
      <c r="E83" s="37">
        <v>0</v>
      </c>
      <c r="F83" s="37">
        <v>3</v>
      </c>
      <c r="G83" s="37">
        <v>1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43">
        <f t="shared" si="8"/>
        <v>3</v>
      </c>
      <c r="AE83" s="43">
        <f t="shared" si="9"/>
        <v>1</v>
      </c>
      <c r="AF83" s="43">
        <f t="shared" si="10"/>
        <v>4</v>
      </c>
    </row>
    <row r="84" spans="1:32" ht="24" customHeight="1">
      <c r="A84" s="96"/>
      <c r="B84" s="85" t="s">
        <v>187</v>
      </c>
      <c r="C84" s="36" t="s">
        <v>178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43">
        <f t="shared" si="8"/>
        <v>0</v>
      </c>
      <c r="AE84" s="43">
        <f t="shared" si="9"/>
        <v>0</v>
      </c>
      <c r="AF84" s="43">
        <f t="shared" si="10"/>
        <v>0</v>
      </c>
    </row>
    <row r="85" spans="1:32" ht="24" customHeight="1">
      <c r="A85" s="96"/>
      <c r="B85" s="84" t="s">
        <v>186</v>
      </c>
      <c r="C85" s="36" t="s">
        <v>176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43">
        <f t="shared" si="8"/>
        <v>0</v>
      </c>
      <c r="AE85" s="43">
        <f t="shared" si="9"/>
        <v>0</v>
      </c>
      <c r="AF85" s="43">
        <f t="shared" si="10"/>
        <v>0</v>
      </c>
    </row>
    <row r="86" spans="1:32" ht="24" customHeight="1">
      <c r="A86" s="96"/>
      <c r="B86" s="85" t="s">
        <v>186</v>
      </c>
      <c r="C86" s="36" t="s">
        <v>178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43">
        <f t="shared" si="8"/>
        <v>0</v>
      </c>
      <c r="AE86" s="43">
        <f t="shared" si="9"/>
        <v>0</v>
      </c>
      <c r="AF86" s="43">
        <f t="shared" si="10"/>
        <v>0</v>
      </c>
    </row>
    <row r="87" spans="1:32" ht="24" customHeight="1">
      <c r="A87" s="96"/>
      <c r="B87" s="84" t="s">
        <v>185</v>
      </c>
      <c r="C87" s="36" t="s">
        <v>176</v>
      </c>
      <c r="D87" s="37">
        <v>0</v>
      </c>
      <c r="E87" s="37">
        <v>0</v>
      </c>
      <c r="F87" s="37">
        <v>1</v>
      </c>
      <c r="G87" s="37">
        <v>4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1</v>
      </c>
      <c r="T87" s="37">
        <v>0</v>
      </c>
      <c r="U87" s="37">
        <v>0</v>
      </c>
      <c r="V87" s="37">
        <v>1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43">
        <f t="shared" si="8"/>
        <v>2</v>
      </c>
      <c r="AE87" s="43">
        <f t="shared" si="9"/>
        <v>5</v>
      </c>
      <c r="AF87" s="43">
        <f t="shared" si="10"/>
        <v>7</v>
      </c>
    </row>
    <row r="88" spans="1:32" ht="24" customHeight="1">
      <c r="A88" s="96"/>
      <c r="B88" s="85" t="s">
        <v>185</v>
      </c>
      <c r="C88" s="36" t="s">
        <v>178</v>
      </c>
      <c r="D88" s="37">
        <v>0</v>
      </c>
      <c r="E88" s="37">
        <v>0</v>
      </c>
      <c r="F88" s="37">
        <v>0</v>
      </c>
      <c r="G88" s="37">
        <v>1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1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43">
        <f t="shared" si="8"/>
        <v>0</v>
      </c>
      <c r="AE88" s="43">
        <f t="shared" si="9"/>
        <v>2</v>
      </c>
      <c r="AF88" s="43">
        <f t="shared" si="10"/>
        <v>2</v>
      </c>
    </row>
    <row r="89" spans="1:32" ht="24" customHeight="1">
      <c r="A89" s="96"/>
      <c r="B89" s="132" t="s">
        <v>184</v>
      </c>
      <c r="C89" s="36" t="s">
        <v>176</v>
      </c>
      <c r="D89" s="37">
        <f>D87+D85+D83+D81+D79+D77</f>
        <v>0</v>
      </c>
      <c r="E89" s="37">
        <f aca="true" t="shared" si="13" ref="E89:AC89">E87+E85+E83+E81+E79+E77</f>
        <v>0</v>
      </c>
      <c r="F89" s="37">
        <f t="shared" si="13"/>
        <v>11</v>
      </c>
      <c r="G89" s="37">
        <f t="shared" si="13"/>
        <v>14</v>
      </c>
      <c r="H89" s="37">
        <f t="shared" si="13"/>
        <v>0</v>
      </c>
      <c r="I89" s="37">
        <f t="shared" si="13"/>
        <v>0</v>
      </c>
      <c r="J89" s="37">
        <f t="shared" si="13"/>
        <v>2</v>
      </c>
      <c r="K89" s="37">
        <f t="shared" si="13"/>
        <v>2</v>
      </c>
      <c r="L89" s="37">
        <f t="shared" si="13"/>
        <v>1</v>
      </c>
      <c r="M89" s="37">
        <f t="shared" si="13"/>
        <v>0</v>
      </c>
      <c r="N89" s="37">
        <f t="shared" si="13"/>
        <v>0</v>
      </c>
      <c r="O89" s="37">
        <f t="shared" si="13"/>
        <v>0</v>
      </c>
      <c r="P89" s="37">
        <f t="shared" si="13"/>
        <v>0</v>
      </c>
      <c r="Q89" s="37">
        <f t="shared" si="13"/>
        <v>1</v>
      </c>
      <c r="R89" s="37">
        <f t="shared" si="13"/>
        <v>2</v>
      </c>
      <c r="S89" s="37">
        <f t="shared" si="13"/>
        <v>8</v>
      </c>
      <c r="T89" s="37">
        <f t="shared" si="13"/>
        <v>0</v>
      </c>
      <c r="U89" s="37">
        <f t="shared" si="13"/>
        <v>3</v>
      </c>
      <c r="V89" s="37">
        <f t="shared" si="13"/>
        <v>5</v>
      </c>
      <c r="W89" s="37">
        <f t="shared" si="13"/>
        <v>0</v>
      </c>
      <c r="X89" s="37">
        <f t="shared" si="13"/>
        <v>0</v>
      </c>
      <c r="Y89" s="37">
        <f t="shared" si="13"/>
        <v>0</v>
      </c>
      <c r="Z89" s="37">
        <f t="shared" si="13"/>
        <v>1</v>
      </c>
      <c r="AA89" s="37">
        <f t="shared" si="13"/>
        <v>0</v>
      </c>
      <c r="AB89" s="37">
        <f t="shared" si="13"/>
        <v>0</v>
      </c>
      <c r="AC89" s="37">
        <f t="shared" si="13"/>
        <v>0</v>
      </c>
      <c r="AD89" s="43">
        <f t="shared" si="8"/>
        <v>22</v>
      </c>
      <c r="AE89" s="43">
        <f t="shared" si="9"/>
        <v>28</v>
      </c>
      <c r="AF89" s="43">
        <f t="shared" si="10"/>
        <v>50</v>
      </c>
    </row>
    <row r="90" spans="1:32" ht="24" customHeight="1">
      <c r="A90" s="96"/>
      <c r="B90" s="133" t="s">
        <v>180</v>
      </c>
      <c r="C90" s="36" t="s">
        <v>178</v>
      </c>
      <c r="D90" s="37">
        <f>D88+D86+D84+D82+D80+D78</f>
        <v>1</v>
      </c>
      <c r="E90" s="37">
        <f aca="true" t="shared" si="14" ref="E90:AC90">E88+E86+E84+E82+E80+E78</f>
        <v>1</v>
      </c>
      <c r="F90" s="37">
        <f t="shared" si="14"/>
        <v>2</v>
      </c>
      <c r="G90" s="37">
        <f t="shared" si="14"/>
        <v>8</v>
      </c>
      <c r="H90" s="37">
        <f t="shared" si="14"/>
        <v>0</v>
      </c>
      <c r="I90" s="37">
        <f t="shared" si="14"/>
        <v>0</v>
      </c>
      <c r="J90" s="37">
        <f t="shared" si="14"/>
        <v>0</v>
      </c>
      <c r="K90" s="37">
        <f t="shared" si="14"/>
        <v>0</v>
      </c>
      <c r="L90" s="37">
        <f t="shared" si="14"/>
        <v>0</v>
      </c>
      <c r="M90" s="37">
        <f t="shared" si="14"/>
        <v>0</v>
      </c>
      <c r="N90" s="37">
        <f t="shared" si="14"/>
        <v>0</v>
      </c>
      <c r="O90" s="37">
        <f t="shared" si="14"/>
        <v>2</v>
      </c>
      <c r="P90" s="37">
        <f t="shared" si="14"/>
        <v>0</v>
      </c>
      <c r="Q90" s="37">
        <f t="shared" si="14"/>
        <v>0</v>
      </c>
      <c r="R90" s="37">
        <f t="shared" si="14"/>
        <v>4</v>
      </c>
      <c r="S90" s="37">
        <f t="shared" si="14"/>
        <v>1</v>
      </c>
      <c r="T90" s="37">
        <f t="shared" si="14"/>
        <v>0</v>
      </c>
      <c r="U90" s="37">
        <f t="shared" si="14"/>
        <v>0</v>
      </c>
      <c r="V90" s="37">
        <f t="shared" si="14"/>
        <v>0</v>
      </c>
      <c r="W90" s="37">
        <f t="shared" si="14"/>
        <v>0</v>
      </c>
      <c r="X90" s="37">
        <f t="shared" si="14"/>
        <v>0</v>
      </c>
      <c r="Y90" s="37">
        <f t="shared" si="14"/>
        <v>0</v>
      </c>
      <c r="Z90" s="37">
        <f t="shared" si="14"/>
        <v>0</v>
      </c>
      <c r="AA90" s="37">
        <f t="shared" si="14"/>
        <v>0</v>
      </c>
      <c r="AB90" s="37">
        <f t="shared" si="14"/>
        <v>0</v>
      </c>
      <c r="AC90" s="37">
        <f t="shared" si="14"/>
        <v>0</v>
      </c>
      <c r="AD90" s="43">
        <f t="shared" si="8"/>
        <v>7</v>
      </c>
      <c r="AE90" s="43">
        <f t="shared" si="9"/>
        <v>12</v>
      </c>
      <c r="AF90" s="43">
        <f t="shared" si="10"/>
        <v>19</v>
      </c>
    </row>
    <row r="91" spans="1:32" ht="24" customHeight="1">
      <c r="A91" s="81" t="s">
        <v>183</v>
      </c>
      <c r="B91" s="84" t="s">
        <v>51</v>
      </c>
      <c r="C91" s="40" t="s">
        <v>174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43">
        <f t="shared" si="8"/>
        <v>0</v>
      </c>
      <c r="AE91" s="43">
        <f t="shared" si="9"/>
        <v>0</v>
      </c>
      <c r="AF91" s="43">
        <f t="shared" si="10"/>
        <v>0</v>
      </c>
    </row>
    <row r="92" spans="1:32" ht="24" customHeight="1">
      <c r="A92" s="82"/>
      <c r="B92" s="99"/>
      <c r="C92" s="36" t="s">
        <v>176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43">
        <f aca="true" t="shared" si="15" ref="AD92:AE94">+D92+F92+H92+J92+L92+N92+P92+R92+T92+V92+X92+Z92+AB92</f>
        <v>0</v>
      </c>
      <c r="AE92" s="43">
        <f t="shared" si="15"/>
        <v>0</v>
      </c>
      <c r="AF92" s="43">
        <f>+AE92+AD92</f>
        <v>0</v>
      </c>
    </row>
    <row r="93" spans="1:32" ht="24" customHeight="1">
      <c r="A93" s="82"/>
      <c r="B93" s="85"/>
      <c r="C93" s="36" t="s">
        <v>178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43">
        <f t="shared" si="15"/>
        <v>0</v>
      </c>
      <c r="AE93" s="43">
        <f t="shared" si="15"/>
        <v>0</v>
      </c>
      <c r="AF93" s="43">
        <f>+AE93+AD93</f>
        <v>0</v>
      </c>
    </row>
    <row r="94" spans="1:32" ht="24" customHeight="1">
      <c r="A94" s="82"/>
      <c r="B94" s="84" t="s">
        <v>182</v>
      </c>
      <c r="C94" s="40" t="s">
        <v>174</v>
      </c>
      <c r="D94" s="37">
        <v>0</v>
      </c>
      <c r="E94" s="37">
        <v>3</v>
      </c>
      <c r="F94" s="37">
        <v>75</v>
      </c>
      <c r="G94" s="37">
        <v>205</v>
      </c>
      <c r="H94" s="37">
        <v>0</v>
      </c>
      <c r="I94" s="37">
        <v>2</v>
      </c>
      <c r="J94" s="37">
        <v>3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1</v>
      </c>
      <c r="Q94" s="37">
        <v>0</v>
      </c>
      <c r="R94" s="37">
        <v>6</v>
      </c>
      <c r="S94" s="37">
        <v>5</v>
      </c>
      <c r="T94" s="37">
        <v>1</v>
      </c>
      <c r="U94" s="37">
        <v>3</v>
      </c>
      <c r="V94" s="37">
        <v>1</v>
      </c>
      <c r="W94" s="37">
        <v>3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43">
        <f t="shared" si="15"/>
        <v>87</v>
      </c>
      <c r="AE94" s="43">
        <f t="shared" si="15"/>
        <v>221</v>
      </c>
      <c r="AF94" s="43">
        <f>+AE94+AD94</f>
        <v>308</v>
      </c>
    </row>
    <row r="95" spans="1:32" ht="24" customHeight="1">
      <c r="A95" s="82"/>
      <c r="B95" s="99"/>
      <c r="C95" s="36" t="s">
        <v>176</v>
      </c>
      <c r="D95" s="37">
        <v>0</v>
      </c>
      <c r="E95" s="37">
        <v>0</v>
      </c>
      <c r="F95" s="37">
        <v>1</v>
      </c>
      <c r="G95" s="37">
        <v>1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43">
        <f t="shared" si="8"/>
        <v>1</v>
      </c>
      <c r="AE95" s="43">
        <f t="shared" si="9"/>
        <v>1</v>
      </c>
      <c r="AF95" s="43">
        <f t="shared" si="10"/>
        <v>2</v>
      </c>
    </row>
    <row r="96" spans="1:32" ht="24" customHeight="1">
      <c r="A96" s="82"/>
      <c r="B96" s="85"/>
      <c r="C96" s="36" t="s">
        <v>178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43">
        <f t="shared" si="8"/>
        <v>0</v>
      </c>
      <c r="AE96" s="43">
        <f t="shared" si="9"/>
        <v>0</v>
      </c>
      <c r="AF96" s="43">
        <f t="shared" si="10"/>
        <v>0</v>
      </c>
    </row>
    <row r="97" spans="1:32" ht="24" customHeight="1">
      <c r="A97" s="82"/>
      <c r="B97" s="84" t="s">
        <v>181</v>
      </c>
      <c r="C97" s="40" t="s">
        <v>174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43">
        <f t="shared" si="8"/>
        <v>0</v>
      </c>
      <c r="AE97" s="43">
        <f t="shared" si="9"/>
        <v>0</v>
      </c>
      <c r="AF97" s="43">
        <f t="shared" si="10"/>
        <v>0</v>
      </c>
    </row>
    <row r="98" spans="1:32" ht="24" customHeight="1">
      <c r="A98" s="82"/>
      <c r="B98" s="99"/>
      <c r="C98" s="36" t="s">
        <v>176</v>
      </c>
      <c r="D98" s="37">
        <v>0</v>
      </c>
      <c r="E98" s="37">
        <v>0</v>
      </c>
      <c r="F98" s="37">
        <v>0</v>
      </c>
      <c r="G98" s="37">
        <v>2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43">
        <f t="shared" si="8"/>
        <v>0</v>
      </c>
      <c r="AE98" s="43">
        <f t="shared" si="9"/>
        <v>2</v>
      </c>
      <c r="AF98" s="43">
        <f t="shared" si="10"/>
        <v>2</v>
      </c>
    </row>
    <row r="99" spans="1:32" ht="24" customHeight="1">
      <c r="A99" s="82"/>
      <c r="B99" s="85"/>
      <c r="C99" s="36" t="s">
        <v>178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43">
        <f t="shared" si="8"/>
        <v>0</v>
      </c>
      <c r="AE99" s="43">
        <f t="shared" si="9"/>
        <v>0</v>
      </c>
      <c r="AF99" s="43">
        <f t="shared" si="10"/>
        <v>0</v>
      </c>
    </row>
    <row r="100" spans="1:32" ht="24" customHeight="1">
      <c r="A100" s="82"/>
      <c r="B100" s="86" t="s">
        <v>180</v>
      </c>
      <c r="C100" s="46" t="s">
        <v>174</v>
      </c>
      <c r="D100" s="39">
        <f>+D91+D94+D97</f>
        <v>0</v>
      </c>
      <c r="E100" s="39">
        <f aca="true" t="shared" si="16" ref="E100:AC102">+E91+E94+E97</f>
        <v>3</v>
      </c>
      <c r="F100" s="39">
        <f t="shared" si="16"/>
        <v>75</v>
      </c>
      <c r="G100" s="39">
        <f t="shared" si="16"/>
        <v>205</v>
      </c>
      <c r="H100" s="39">
        <f t="shared" si="16"/>
        <v>0</v>
      </c>
      <c r="I100" s="39">
        <f t="shared" si="16"/>
        <v>2</v>
      </c>
      <c r="J100" s="39">
        <f t="shared" si="16"/>
        <v>3</v>
      </c>
      <c r="K100" s="39">
        <f t="shared" si="16"/>
        <v>0</v>
      </c>
      <c r="L100" s="39">
        <f t="shared" si="16"/>
        <v>0</v>
      </c>
      <c r="M100" s="39">
        <f t="shared" si="16"/>
        <v>0</v>
      </c>
      <c r="N100" s="39">
        <f t="shared" si="16"/>
        <v>0</v>
      </c>
      <c r="O100" s="39">
        <f t="shared" si="16"/>
        <v>0</v>
      </c>
      <c r="P100" s="39">
        <f t="shared" si="16"/>
        <v>1</v>
      </c>
      <c r="Q100" s="39">
        <f t="shared" si="16"/>
        <v>0</v>
      </c>
      <c r="R100" s="39">
        <f t="shared" si="16"/>
        <v>6</v>
      </c>
      <c r="S100" s="39">
        <f t="shared" si="16"/>
        <v>5</v>
      </c>
      <c r="T100" s="39">
        <f t="shared" si="16"/>
        <v>1</v>
      </c>
      <c r="U100" s="39">
        <f t="shared" si="16"/>
        <v>3</v>
      </c>
      <c r="V100" s="39">
        <f t="shared" si="16"/>
        <v>1</v>
      </c>
      <c r="W100" s="39">
        <f t="shared" si="16"/>
        <v>3</v>
      </c>
      <c r="X100" s="39">
        <f t="shared" si="16"/>
        <v>0</v>
      </c>
      <c r="Y100" s="39">
        <f t="shared" si="16"/>
        <v>0</v>
      </c>
      <c r="Z100" s="39">
        <f t="shared" si="16"/>
        <v>0</v>
      </c>
      <c r="AA100" s="39">
        <f t="shared" si="16"/>
        <v>0</v>
      </c>
      <c r="AB100" s="39">
        <f t="shared" si="16"/>
        <v>0</v>
      </c>
      <c r="AC100" s="39">
        <f t="shared" si="16"/>
        <v>0</v>
      </c>
      <c r="AD100" s="43">
        <f t="shared" si="8"/>
        <v>87</v>
      </c>
      <c r="AE100" s="43">
        <f t="shared" si="9"/>
        <v>221</v>
      </c>
      <c r="AF100" s="43">
        <f t="shared" si="10"/>
        <v>308</v>
      </c>
    </row>
    <row r="101" spans="1:32" ht="24" customHeight="1">
      <c r="A101" s="82"/>
      <c r="B101" s="100"/>
      <c r="C101" s="38" t="s">
        <v>176</v>
      </c>
      <c r="D101" s="39">
        <f aca="true" t="shared" si="17" ref="D101:S102">+D92+D95+D98</f>
        <v>0</v>
      </c>
      <c r="E101" s="39">
        <f t="shared" si="17"/>
        <v>0</v>
      </c>
      <c r="F101" s="39">
        <f t="shared" si="17"/>
        <v>1</v>
      </c>
      <c r="G101" s="39">
        <f t="shared" si="17"/>
        <v>3</v>
      </c>
      <c r="H101" s="39">
        <f t="shared" si="17"/>
        <v>0</v>
      </c>
      <c r="I101" s="39">
        <f t="shared" si="17"/>
        <v>0</v>
      </c>
      <c r="J101" s="39">
        <f t="shared" si="17"/>
        <v>0</v>
      </c>
      <c r="K101" s="39">
        <f t="shared" si="17"/>
        <v>0</v>
      </c>
      <c r="L101" s="39">
        <f t="shared" si="17"/>
        <v>0</v>
      </c>
      <c r="M101" s="39">
        <f t="shared" si="17"/>
        <v>0</v>
      </c>
      <c r="N101" s="39">
        <f t="shared" si="17"/>
        <v>0</v>
      </c>
      <c r="O101" s="39">
        <f t="shared" si="17"/>
        <v>0</v>
      </c>
      <c r="P101" s="39">
        <f t="shared" si="17"/>
        <v>0</v>
      </c>
      <c r="Q101" s="39">
        <f t="shared" si="17"/>
        <v>0</v>
      </c>
      <c r="R101" s="39">
        <f t="shared" si="17"/>
        <v>0</v>
      </c>
      <c r="S101" s="39">
        <f t="shared" si="17"/>
        <v>0</v>
      </c>
      <c r="T101" s="39">
        <f t="shared" si="16"/>
        <v>0</v>
      </c>
      <c r="U101" s="39">
        <f t="shared" si="16"/>
        <v>0</v>
      </c>
      <c r="V101" s="39">
        <f t="shared" si="16"/>
        <v>0</v>
      </c>
      <c r="W101" s="39">
        <f t="shared" si="16"/>
        <v>0</v>
      </c>
      <c r="X101" s="39">
        <f t="shared" si="16"/>
        <v>0</v>
      </c>
      <c r="Y101" s="39">
        <f t="shared" si="16"/>
        <v>0</v>
      </c>
      <c r="Z101" s="39">
        <f t="shared" si="16"/>
        <v>0</v>
      </c>
      <c r="AA101" s="39">
        <f t="shared" si="16"/>
        <v>0</v>
      </c>
      <c r="AB101" s="39">
        <f t="shared" si="16"/>
        <v>0</v>
      </c>
      <c r="AC101" s="39">
        <f t="shared" si="16"/>
        <v>0</v>
      </c>
      <c r="AD101" s="43">
        <f t="shared" si="8"/>
        <v>1</v>
      </c>
      <c r="AE101" s="43">
        <f t="shared" si="9"/>
        <v>3</v>
      </c>
      <c r="AF101" s="43">
        <f t="shared" si="10"/>
        <v>4</v>
      </c>
    </row>
    <row r="102" spans="1:32" ht="24" customHeight="1">
      <c r="A102" s="83"/>
      <c r="B102" s="87"/>
      <c r="C102" s="38" t="s">
        <v>178</v>
      </c>
      <c r="D102" s="39">
        <f t="shared" si="17"/>
        <v>0</v>
      </c>
      <c r="E102" s="39">
        <f t="shared" si="16"/>
        <v>0</v>
      </c>
      <c r="F102" s="39">
        <f t="shared" si="16"/>
        <v>0</v>
      </c>
      <c r="G102" s="39">
        <f t="shared" si="16"/>
        <v>0</v>
      </c>
      <c r="H102" s="39">
        <f t="shared" si="16"/>
        <v>0</v>
      </c>
      <c r="I102" s="39">
        <f t="shared" si="16"/>
        <v>0</v>
      </c>
      <c r="J102" s="39">
        <f t="shared" si="16"/>
        <v>0</v>
      </c>
      <c r="K102" s="39">
        <f t="shared" si="16"/>
        <v>0</v>
      </c>
      <c r="L102" s="39">
        <f t="shared" si="16"/>
        <v>0</v>
      </c>
      <c r="M102" s="39">
        <f t="shared" si="16"/>
        <v>0</v>
      </c>
      <c r="N102" s="39">
        <f t="shared" si="16"/>
        <v>0</v>
      </c>
      <c r="O102" s="39">
        <f t="shared" si="16"/>
        <v>0</v>
      </c>
      <c r="P102" s="39">
        <f t="shared" si="16"/>
        <v>0</v>
      </c>
      <c r="Q102" s="39">
        <f t="shared" si="16"/>
        <v>0</v>
      </c>
      <c r="R102" s="39">
        <f t="shared" si="16"/>
        <v>0</v>
      </c>
      <c r="S102" s="39">
        <f t="shared" si="16"/>
        <v>0</v>
      </c>
      <c r="T102" s="39">
        <f t="shared" si="16"/>
        <v>0</v>
      </c>
      <c r="U102" s="39">
        <f t="shared" si="16"/>
        <v>0</v>
      </c>
      <c r="V102" s="39">
        <f t="shared" si="16"/>
        <v>0</v>
      </c>
      <c r="W102" s="39">
        <f t="shared" si="16"/>
        <v>0</v>
      </c>
      <c r="X102" s="39">
        <f t="shared" si="16"/>
        <v>0</v>
      </c>
      <c r="Y102" s="39">
        <f t="shared" si="16"/>
        <v>0</v>
      </c>
      <c r="Z102" s="39">
        <f t="shared" si="16"/>
        <v>0</v>
      </c>
      <c r="AA102" s="39">
        <f t="shared" si="16"/>
        <v>0</v>
      </c>
      <c r="AB102" s="39">
        <f t="shared" si="16"/>
        <v>0</v>
      </c>
      <c r="AC102" s="39">
        <f t="shared" si="16"/>
        <v>0</v>
      </c>
      <c r="AD102" s="43">
        <f t="shared" si="8"/>
        <v>0</v>
      </c>
      <c r="AE102" s="43">
        <f t="shared" si="9"/>
        <v>0</v>
      </c>
      <c r="AF102" s="43">
        <f t="shared" si="10"/>
        <v>0</v>
      </c>
    </row>
    <row r="103" spans="1:32" ht="24" customHeight="1">
      <c r="A103" s="92" t="s">
        <v>48</v>
      </c>
      <c r="B103" s="93"/>
      <c r="C103" s="40" t="s">
        <v>174</v>
      </c>
      <c r="D103" s="37">
        <v>0</v>
      </c>
      <c r="E103" s="37">
        <v>0</v>
      </c>
      <c r="F103" s="37">
        <v>2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43">
        <f t="shared" si="8"/>
        <v>2</v>
      </c>
      <c r="AE103" s="43">
        <f t="shared" si="9"/>
        <v>0</v>
      </c>
      <c r="AF103" s="43">
        <f t="shared" si="10"/>
        <v>2</v>
      </c>
    </row>
    <row r="104" spans="1:32" ht="24" customHeight="1">
      <c r="A104" s="97"/>
      <c r="B104" s="98"/>
      <c r="C104" s="36" t="s">
        <v>176</v>
      </c>
      <c r="D104" s="37">
        <v>1</v>
      </c>
      <c r="E104" s="37">
        <v>1</v>
      </c>
      <c r="F104" s="37">
        <v>12</v>
      </c>
      <c r="G104" s="37">
        <v>7</v>
      </c>
      <c r="H104" s="37">
        <v>0</v>
      </c>
      <c r="I104" s="37">
        <v>0</v>
      </c>
      <c r="J104" s="37">
        <v>1</v>
      </c>
      <c r="K104" s="37">
        <v>0</v>
      </c>
      <c r="L104" s="37">
        <v>1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2</v>
      </c>
      <c r="S104" s="37">
        <v>1</v>
      </c>
      <c r="T104" s="37">
        <v>1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43">
        <f t="shared" si="8"/>
        <v>18</v>
      </c>
      <c r="AE104" s="43">
        <f t="shared" si="9"/>
        <v>9</v>
      </c>
      <c r="AF104" s="43">
        <f t="shared" si="10"/>
        <v>27</v>
      </c>
    </row>
    <row r="105" spans="1:32" ht="24" customHeight="1">
      <c r="A105" s="94"/>
      <c r="B105" s="95"/>
      <c r="C105" s="36" t="s">
        <v>178</v>
      </c>
      <c r="D105" s="37">
        <v>0</v>
      </c>
      <c r="E105" s="37">
        <v>0</v>
      </c>
      <c r="F105" s="37">
        <v>1</v>
      </c>
      <c r="G105" s="37">
        <v>2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1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43">
        <f t="shared" si="8"/>
        <v>2</v>
      </c>
      <c r="AE105" s="43">
        <f t="shared" si="9"/>
        <v>2</v>
      </c>
      <c r="AF105" s="43">
        <f t="shared" si="10"/>
        <v>4</v>
      </c>
    </row>
    <row r="106" spans="1:32" ht="24" customHeight="1">
      <c r="A106" s="75" t="s">
        <v>179</v>
      </c>
      <c r="B106" s="75"/>
      <c r="C106" s="36" t="s">
        <v>176</v>
      </c>
      <c r="D106" s="37">
        <v>0</v>
      </c>
      <c r="E106" s="37">
        <v>1</v>
      </c>
      <c r="F106" s="37">
        <v>0</v>
      </c>
      <c r="G106" s="37">
        <v>4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1</v>
      </c>
      <c r="S106" s="37">
        <v>0</v>
      </c>
      <c r="T106" s="37">
        <v>1</v>
      </c>
      <c r="U106" s="37">
        <v>1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43">
        <f t="shared" si="8"/>
        <v>2</v>
      </c>
      <c r="AE106" s="43">
        <f t="shared" si="9"/>
        <v>6</v>
      </c>
      <c r="AF106" s="43">
        <f t="shared" si="10"/>
        <v>8</v>
      </c>
    </row>
    <row r="107" spans="1:32" ht="24" customHeight="1">
      <c r="A107" s="75"/>
      <c r="B107" s="75"/>
      <c r="C107" s="36" t="s">
        <v>178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43">
        <f t="shared" si="8"/>
        <v>0</v>
      </c>
      <c r="AE107" s="43">
        <f t="shared" si="9"/>
        <v>0</v>
      </c>
      <c r="AF107" s="43">
        <f t="shared" si="10"/>
        <v>0</v>
      </c>
    </row>
    <row r="108" spans="1:32" ht="24" customHeight="1">
      <c r="A108" s="92" t="s">
        <v>177</v>
      </c>
      <c r="B108" s="93"/>
      <c r="C108" s="36" t="s">
        <v>176</v>
      </c>
      <c r="D108" s="37">
        <v>0</v>
      </c>
      <c r="E108" s="37">
        <v>0</v>
      </c>
      <c r="F108" s="37">
        <v>41</v>
      </c>
      <c r="G108" s="37">
        <v>37</v>
      </c>
      <c r="H108" s="37">
        <v>1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2</v>
      </c>
      <c r="Q108" s="37">
        <v>0</v>
      </c>
      <c r="R108" s="37">
        <v>6</v>
      </c>
      <c r="S108" s="37">
        <v>3</v>
      </c>
      <c r="T108" s="37">
        <v>2</v>
      </c>
      <c r="U108" s="37">
        <v>1</v>
      </c>
      <c r="V108" s="37">
        <v>0</v>
      </c>
      <c r="W108" s="37">
        <v>1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43">
        <f t="shared" si="8"/>
        <v>52</v>
      </c>
      <c r="AE108" s="43">
        <f t="shared" si="9"/>
        <v>42</v>
      </c>
      <c r="AF108" s="43">
        <f t="shared" si="10"/>
        <v>94</v>
      </c>
    </row>
    <row r="109" spans="1:32" ht="24" customHeight="1">
      <c r="A109" s="94"/>
      <c r="B109" s="95"/>
      <c r="C109" s="36" t="s">
        <v>178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43">
        <f>+D109+F109+H109+J109+L109+N109+P109+R109+T109+V109+X109+Z109+AB109</f>
        <v>0</v>
      </c>
      <c r="AE109" s="43">
        <f>+E109+G109+I109+K109+M109+O109+Q109+S109+U109+W109+Y109+AA109+AC109</f>
        <v>0</v>
      </c>
      <c r="AF109" s="43">
        <f>+AE109+AD109</f>
        <v>0</v>
      </c>
    </row>
    <row r="110" spans="1:32" ht="24" customHeight="1">
      <c r="A110" s="92" t="s">
        <v>175</v>
      </c>
      <c r="B110" s="105"/>
      <c r="C110" s="36" t="s">
        <v>174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15</v>
      </c>
      <c r="S110" s="37">
        <v>60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43">
        <f t="shared" si="8"/>
        <v>15</v>
      </c>
      <c r="AE110" s="43">
        <f t="shared" si="9"/>
        <v>60</v>
      </c>
      <c r="AF110" s="43">
        <f t="shared" si="10"/>
        <v>75</v>
      </c>
    </row>
    <row r="111" spans="1:32" ht="24" customHeight="1">
      <c r="A111" s="97"/>
      <c r="B111" s="106"/>
      <c r="C111" s="36" t="s">
        <v>176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43">
        <f>+D111+F111+H111+J111+L111+N111+P111+R111+T111+V111+X111+Z111+AB111</f>
        <v>0</v>
      </c>
      <c r="AE111" s="43">
        <f>+E111+G111+I111+K111+M111+O111+Q111+S111+U111+W111+Y111+AA111+AC111</f>
        <v>0</v>
      </c>
      <c r="AF111" s="43">
        <f>+AE111+AD111</f>
        <v>0</v>
      </c>
    </row>
    <row r="112" spans="1:32" ht="24" customHeight="1">
      <c r="A112" s="94"/>
      <c r="B112" s="107"/>
      <c r="C112" s="36" t="s">
        <v>178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43">
        <f>+D112+F112+H112+J112+L112+N112+P112+R112+T112+V112+X112+Z112+AB112</f>
        <v>0</v>
      </c>
      <c r="AE112" s="43">
        <f>+E112+G112+I112+K112+M112+O112+Q112+S112+U112+W112+Y112+AA112+AC112</f>
        <v>0</v>
      </c>
      <c r="AF112" s="43">
        <f>+AE112+AD112</f>
        <v>0</v>
      </c>
    </row>
    <row r="113" spans="1:32" ht="24" customHeight="1">
      <c r="A113" s="101" t="s">
        <v>173</v>
      </c>
      <c r="B113" s="102"/>
      <c r="C113" s="103"/>
      <c r="D113" s="41">
        <f aca="true" t="shared" si="18" ref="D113:AC113">+D50+D74+D100+D103+D110</f>
        <v>0</v>
      </c>
      <c r="E113" s="41">
        <f t="shared" si="18"/>
        <v>3</v>
      </c>
      <c r="F113" s="41">
        <f t="shared" si="18"/>
        <v>80</v>
      </c>
      <c r="G113" s="41">
        <f t="shared" si="18"/>
        <v>206</v>
      </c>
      <c r="H113" s="41">
        <f t="shared" si="18"/>
        <v>0</v>
      </c>
      <c r="I113" s="41">
        <f t="shared" si="18"/>
        <v>2</v>
      </c>
      <c r="J113" s="41">
        <f t="shared" si="18"/>
        <v>3</v>
      </c>
      <c r="K113" s="41">
        <f t="shared" si="18"/>
        <v>0</v>
      </c>
      <c r="L113" s="41">
        <f t="shared" si="18"/>
        <v>0</v>
      </c>
      <c r="M113" s="41">
        <f t="shared" si="18"/>
        <v>0</v>
      </c>
      <c r="N113" s="41">
        <f t="shared" si="18"/>
        <v>0</v>
      </c>
      <c r="O113" s="41">
        <f t="shared" si="18"/>
        <v>0</v>
      </c>
      <c r="P113" s="41">
        <f t="shared" si="18"/>
        <v>1</v>
      </c>
      <c r="Q113" s="41">
        <f t="shared" si="18"/>
        <v>0</v>
      </c>
      <c r="R113" s="41">
        <f t="shared" si="18"/>
        <v>21</v>
      </c>
      <c r="S113" s="41">
        <f t="shared" si="18"/>
        <v>65</v>
      </c>
      <c r="T113" s="41">
        <f t="shared" si="18"/>
        <v>2</v>
      </c>
      <c r="U113" s="41">
        <f t="shared" si="18"/>
        <v>3</v>
      </c>
      <c r="V113" s="41">
        <f t="shared" si="18"/>
        <v>1</v>
      </c>
      <c r="W113" s="41">
        <f t="shared" si="18"/>
        <v>3</v>
      </c>
      <c r="X113" s="41">
        <f t="shared" si="18"/>
        <v>0</v>
      </c>
      <c r="Y113" s="41">
        <f t="shared" si="18"/>
        <v>0</v>
      </c>
      <c r="Z113" s="41">
        <f t="shared" si="18"/>
        <v>0</v>
      </c>
      <c r="AA113" s="41">
        <f t="shared" si="18"/>
        <v>0</v>
      </c>
      <c r="AB113" s="41">
        <f t="shared" si="18"/>
        <v>0</v>
      </c>
      <c r="AC113" s="41">
        <f t="shared" si="18"/>
        <v>0</v>
      </c>
      <c r="AD113" s="43">
        <f t="shared" si="8"/>
        <v>108</v>
      </c>
      <c r="AE113" s="43">
        <f t="shared" si="9"/>
        <v>282</v>
      </c>
      <c r="AF113" s="43">
        <f t="shared" si="10"/>
        <v>390</v>
      </c>
    </row>
    <row r="114" spans="1:32" ht="24" customHeight="1">
      <c r="A114" s="101" t="s">
        <v>223</v>
      </c>
      <c r="B114" s="102"/>
      <c r="C114" s="103"/>
      <c r="D114" s="41">
        <f>+D4+D6+D8+D10+D12+D28+D30+D32+D34+D48+D51+D75+D89+D101+D104+D106+D108+D111</f>
        <v>10</v>
      </c>
      <c r="E114" s="41">
        <f aca="true" t="shared" si="19" ref="E114:AC114">+E4+E6+E8+E10+E12+E28+E30+E32+E34+E48+E51+E75+E89+E101+E104+E106+E108+E111</f>
        <v>6</v>
      </c>
      <c r="F114" s="41">
        <f t="shared" si="19"/>
        <v>176</v>
      </c>
      <c r="G114" s="41">
        <f t="shared" si="19"/>
        <v>169</v>
      </c>
      <c r="H114" s="41">
        <f t="shared" si="19"/>
        <v>6</v>
      </c>
      <c r="I114" s="41">
        <f t="shared" si="19"/>
        <v>4</v>
      </c>
      <c r="J114" s="41">
        <f t="shared" si="19"/>
        <v>15</v>
      </c>
      <c r="K114" s="41">
        <f t="shared" si="19"/>
        <v>8</v>
      </c>
      <c r="L114" s="41">
        <f t="shared" si="19"/>
        <v>5</v>
      </c>
      <c r="M114" s="41">
        <f t="shared" si="19"/>
        <v>2</v>
      </c>
      <c r="N114" s="41">
        <f t="shared" si="19"/>
        <v>1</v>
      </c>
      <c r="O114" s="41">
        <f t="shared" si="19"/>
        <v>2</v>
      </c>
      <c r="P114" s="41">
        <f t="shared" si="19"/>
        <v>6</v>
      </c>
      <c r="Q114" s="41">
        <f t="shared" si="19"/>
        <v>9</v>
      </c>
      <c r="R114" s="41">
        <f t="shared" si="19"/>
        <v>45</v>
      </c>
      <c r="S114" s="41">
        <f t="shared" si="19"/>
        <v>39</v>
      </c>
      <c r="T114" s="41">
        <f t="shared" si="19"/>
        <v>14</v>
      </c>
      <c r="U114" s="41">
        <f t="shared" si="19"/>
        <v>9</v>
      </c>
      <c r="V114" s="41">
        <f t="shared" si="19"/>
        <v>13</v>
      </c>
      <c r="W114" s="41">
        <f t="shared" si="19"/>
        <v>6</v>
      </c>
      <c r="X114" s="41">
        <f t="shared" si="19"/>
        <v>1</v>
      </c>
      <c r="Y114" s="41">
        <f t="shared" si="19"/>
        <v>0</v>
      </c>
      <c r="Z114" s="41">
        <f t="shared" si="19"/>
        <v>1</v>
      </c>
      <c r="AA114" s="41">
        <f t="shared" si="19"/>
        <v>0</v>
      </c>
      <c r="AB114" s="41">
        <f t="shared" si="19"/>
        <v>0</v>
      </c>
      <c r="AC114" s="41">
        <f t="shared" si="19"/>
        <v>0</v>
      </c>
      <c r="AD114" s="43">
        <f t="shared" si="8"/>
        <v>293</v>
      </c>
      <c r="AE114" s="43">
        <f t="shared" si="9"/>
        <v>254</v>
      </c>
      <c r="AF114" s="43">
        <f t="shared" si="10"/>
        <v>547</v>
      </c>
    </row>
    <row r="115" spans="1:32" ht="24" customHeight="1">
      <c r="A115" s="101" t="s">
        <v>172</v>
      </c>
      <c r="B115" s="102"/>
      <c r="C115" s="103"/>
      <c r="D115" s="41">
        <f>+D5+D7+D9+D11+D13+D29+D31+D33+D35+D49+D52+D76+D90+D102+D105+D107+D109+D112</f>
        <v>2</v>
      </c>
      <c r="E115" s="41">
        <f aca="true" t="shared" si="20" ref="E115:AC115">+E5+E7+E9+E11+E13+E29+E31+E33+E35+E49+E52+E76+E90+E102+E105+E107+E109+E112</f>
        <v>2</v>
      </c>
      <c r="F115" s="41">
        <f t="shared" si="20"/>
        <v>23</v>
      </c>
      <c r="G115" s="41">
        <f t="shared" si="20"/>
        <v>18</v>
      </c>
      <c r="H115" s="41">
        <f t="shared" si="20"/>
        <v>1</v>
      </c>
      <c r="I115" s="41">
        <f t="shared" si="20"/>
        <v>1</v>
      </c>
      <c r="J115" s="41">
        <f t="shared" si="20"/>
        <v>2</v>
      </c>
      <c r="K115" s="41">
        <f t="shared" si="20"/>
        <v>1</v>
      </c>
      <c r="L115" s="41">
        <f t="shared" si="20"/>
        <v>1</v>
      </c>
      <c r="M115" s="41">
        <f t="shared" si="20"/>
        <v>1</v>
      </c>
      <c r="N115" s="41">
        <f t="shared" si="20"/>
        <v>0</v>
      </c>
      <c r="O115" s="41">
        <f t="shared" si="20"/>
        <v>2</v>
      </c>
      <c r="P115" s="41">
        <f t="shared" si="20"/>
        <v>4</v>
      </c>
      <c r="Q115" s="41">
        <f t="shared" si="20"/>
        <v>2</v>
      </c>
      <c r="R115" s="41">
        <f t="shared" si="20"/>
        <v>12</v>
      </c>
      <c r="S115" s="41">
        <f t="shared" si="20"/>
        <v>2</v>
      </c>
      <c r="T115" s="41">
        <f t="shared" si="20"/>
        <v>2</v>
      </c>
      <c r="U115" s="41">
        <f t="shared" si="20"/>
        <v>0</v>
      </c>
      <c r="V115" s="41">
        <f t="shared" si="20"/>
        <v>3</v>
      </c>
      <c r="W115" s="41">
        <f t="shared" si="20"/>
        <v>0</v>
      </c>
      <c r="X115" s="41">
        <f t="shared" si="20"/>
        <v>0</v>
      </c>
      <c r="Y115" s="41">
        <f t="shared" si="20"/>
        <v>0</v>
      </c>
      <c r="Z115" s="41">
        <f t="shared" si="20"/>
        <v>0</v>
      </c>
      <c r="AA115" s="41">
        <f t="shared" si="20"/>
        <v>0</v>
      </c>
      <c r="AB115" s="41">
        <f t="shared" si="20"/>
        <v>0</v>
      </c>
      <c r="AC115" s="41">
        <f t="shared" si="20"/>
        <v>0</v>
      </c>
      <c r="AD115" s="43">
        <f t="shared" si="8"/>
        <v>50</v>
      </c>
      <c r="AE115" s="43">
        <f t="shared" si="9"/>
        <v>29</v>
      </c>
      <c r="AF115" s="43">
        <f t="shared" si="10"/>
        <v>79</v>
      </c>
    </row>
    <row r="116" spans="1:32" ht="24" customHeight="1">
      <c r="A116" s="101" t="s">
        <v>171</v>
      </c>
      <c r="B116" s="102"/>
      <c r="C116" s="103"/>
      <c r="D116" s="41">
        <f aca="true" t="shared" si="21" ref="D116:AC116">+D113+D114+D115</f>
        <v>12</v>
      </c>
      <c r="E116" s="41">
        <f t="shared" si="21"/>
        <v>11</v>
      </c>
      <c r="F116" s="41">
        <f t="shared" si="21"/>
        <v>279</v>
      </c>
      <c r="G116" s="41">
        <f t="shared" si="21"/>
        <v>393</v>
      </c>
      <c r="H116" s="41">
        <f t="shared" si="21"/>
        <v>7</v>
      </c>
      <c r="I116" s="41">
        <f t="shared" si="21"/>
        <v>7</v>
      </c>
      <c r="J116" s="41">
        <f t="shared" si="21"/>
        <v>20</v>
      </c>
      <c r="K116" s="41">
        <f t="shared" si="21"/>
        <v>9</v>
      </c>
      <c r="L116" s="41">
        <f t="shared" si="21"/>
        <v>6</v>
      </c>
      <c r="M116" s="41">
        <f t="shared" si="21"/>
        <v>3</v>
      </c>
      <c r="N116" s="41">
        <f t="shared" si="21"/>
        <v>1</v>
      </c>
      <c r="O116" s="41">
        <f t="shared" si="21"/>
        <v>4</v>
      </c>
      <c r="P116" s="41">
        <f t="shared" si="21"/>
        <v>11</v>
      </c>
      <c r="Q116" s="41">
        <f t="shared" si="21"/>
        <v>11</v>
      </c>
      <c r="R116" s="41">
        <f t="shared" si="21"/>
        <v>78</v>
      </c>
      <c r="S116" s="41">
        <f t="shared" si="21"/>
        <v>106</v>
      </c>
      <c r="T116" s="41">
        <f t="shared" si="21"/>
        <v>18</v>
      </c>
      <c r="U116" s="41">
        <f t="shared" si="21"/>
        <v>12</v>
      </c>
      <c r="V116" s="41">
        <f t="shared" si="21"/>
        <v>17</v>
      </c>
      <c r="W116" s="41">
        <f t="shared" si="21"/>
        <v>9</v>
      </c>
      <c r="X116" s="41">
        <f t="shared" si="21"/>
        <v>1</v>
      </c>
      <c r="Y116" s="41">
        <f t="shared" si="21"/>
        <v>0</v>
      </c>
      <c r="Z116" s="41">
        <f t="shared" si="21"/>
        <v>1</v>
      </c>
      <c r="AA116" s="41">
        <f t="shared" si="21"/>
        <v>0</v>
      </c>
      <c r="AB116" s="41">
        <f t="shared" si="21"/>
        <v>0</v>
      </c>
      <c r="AC116" s="41">
        <f t="shared" si="21"/>
        <v>0</v>
      </c>
      <c r="AD116" s="43">
        <f t="shared" si="8"/>
        <v>451</v>
      </c>
      <c r="AE116" s="43">
        <f t="shared" si="9"/>
        <v>565</v>
      </c>
      <c r="AF116" s="43">
        <f t="shared" si="10"/>
        <v>1016</v>
      </c>
    </row>
    <row r="117" spans="1:32" ht="39" customHeight="1">
      <c r="A117" s="135" t="s">
        <v>234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</row>
    <row r="118" spans="1:32" ht="27.75">
      <c r="A118" s="77" t="s">
        <v>222</v>
      </c>
      <c r="B118" s="77"/>
      <c r="C118" s="77" t="s">
        <v>221</v>
      </c>
      <c r="D118" s="77" t="s">
        <v>7</v>
      </c>
      <c r="E118" s="77"/>
      <c r="F118" s="77" t="s">
        <v>55</v>
      </c>
      <c r="G118" s="77"/>
      <c r="H118" s="77" t="s">
        <v>9</v>
      </c>
      <c r="I118" s="77"/>
      <c r="J118" s="77" t="s">
        <v>56</v>
      </c>
      <c r="K118" s="77"/>
      <c r="L118" s="77" t="s">
        <v>64</v>
      </c>
      <c r="M118" s="77"/>
      <c r="N118" s="77" t="s">
        <v>12</v>
      </c>
      <c r="O118" s="77"/>
      <c r="P118" s="77" t="s">
        <v>57</v>
      </c>
      <c r="Q118" s="77"/>
      <c r="R118" s="77" t="s">
        <v>58</v>
      </c>
      <c r="S118" s="77"/>
      <c r="T118" s="77" t="s">
        <v>59</v>
      </c>
      <c r="U118" s="77"/>
      <c r="V118" s="77" t="s">
        <v>60</v>
      </c>
      <c r="W118" s="77"/>
      <c r="X118" s="77" t="s">
        <v>61</v>
      </c>
      <c r="Y118" s="77"/>
      <c r="Z118" s="77" t="s">
        <v>62</v>
      </c>
      <c r="AA118" s="77"/>
      <c r="AB118" s="77" t="s">
        <v>63</v>
      </c>
      <c r="AC118" s="77"/>
      <c r="AD118" s="136" t="s">
        <v>21</v>
      </c>
      <c r="AE118" s="136"/>
      <c r="AF118" s="136"/>
    </row>
    <row r="119" spans="1:32" ht="27.75">
      <c r="A119" s="77"/>
      <c r="B119" s="77"/>
      <c r="C119" s="77"/>
      <c r="D119" s="29" t="s">
        <v>110</v>
      </c>
      <c r="E119" s="29" t="s">
        <v>111</v>
      </c>
      <c r="F119" s="29" t="s">
        <v>110</v>
      </c>
      <c r="G119" s="29" t="s">
        <v>111</v>
      </c>
      <c r="H119" s="29" t="s">
        <v>110</v>
      </c>
      <c r="I119" s="29" t="s">
        <v>111</v>
      </c>
      <c r="J119" s="29" t="s">
        <v>110</v>
      </c>
      <c r="K119" s="29" t="s">
        <v>111</v>
      </c>
      <c r="L119" s="29" t="s">
        <v>110</v>
      </c>
      <c r="M119" s="29" t="s">
        <v>111</v>
      </c>
      <c r="N119" s="29" t="s">
        <v>110</v>
      </c>
      <c r="O119" s="29" t="s">
        <v>111</v>
      </c>
      <c r="P119" s="29" t="s">
        <v>110</v>
      </c>
      <c r="Q119" s="29" t="s">
        <v>111</v>
      </c>
      <c r="R119" s="29" t="s">
        <v>110</v>
      </c>
      <c r="S119" s="29" t="s">
        <v>111</v>
      </c>
      <c r="T119" s="29" t="s">
        <v>110</v>
      </c>
      <c r="U119" s="29" t="s">
        <v>111</v>
      </c>
      <c r="V119" s="29" t="s">
        <v>110</v>
      </c>
      <c r="W119" s="29" t="s">
        <v>111</v>
      </c>
      <c r="X119" s="29" t="s">
        <v>110</v>
      </c>
      <c r="Y119" s="29" t="s">
        <v>111</v>
      </c>
      <c r="Z119" s="29" t="s">
        <v>110</v>
      </c>
      <c r="AA119" s="29" t="s">
        <v>111</v>
      </c>
      <c r="AB119" s="29" t="s">
        <v>110</v>
      </c>
      <c r="AC119" s="29" t="s">
        <v>111</v>
      </c>
      <c r="AD119" s="29" t="s">
        <v>110</v>
      </c>
      <c r="AE119" s="29" t="s">
        <v>111</v>
      </c>
      <c r="AF119" s="30" t="s">
        <v>20</v>
      </c>
    </row>
    <row r="120" spans="1:32" ht="24" customHeight="1">
      <c r="A120" s="127" t="s">
        <v>23</v>
      </c>
      <c r="B120" s="127"/>
      <c r="C120" s="2" t="s">
        <v>176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29">
        <f>+AB120+Z120+X120+V120+T120+R120+P120+N120+L120+J120+H120+F120+D120</f>
        <v>0</v>
      </c>
      <c r="AE120" s="29">
        <f>+AC120+AA120+Y120+W120+U120+S120+Q120+O120+M120+K120+I120+G120+E120</f>
        <v>0</v>
      </c>
      <c r="AF120" s="29">
        <f>+AE120+AD120</f>
        <v>0</v>
      </c>
    </row>
    <row r="121" spans="1:32" ht="24" customHeight="1">
      <c r="A121" s="127"/>
      <c r="B121" s="127"/>
      <c r="C121" s="2" t="s">
        <v>178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29">
        <f aca="true" t="shared" si="22" ref="AD121:AD190">+AB121+Z121+X121+V121+T121+R121+P121+N121+L121+J121+H121+F121+D121</f>
        <v>0</v>
      </c>
      <c r="AE121" s="29">
        <f aca="true" t="shared" si="23" ref="AE121:AE190">+AC121+AA121+Y121+W121+U121+S121+Q121+O121+M121+K121+I121+G121+E121</f>
        <v>0</v>
      </c>
      <c r="AF121" s="29">
        <f aca="true" t="shared" si="24" ref="AF121:AF190">+AE121+AD121</f>
        <v>0</v>
      </c>
    </row>
    <row r="122" spans="1:32" ht="24" customHeight="1">
      <c r="A122" s="127" t="s">
        <v>24</v>
      </c>
      <c r="B122" s="127"/>
      <c r="C122" s="2" t="s">
        <v>176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29">
        <f t="shared" si="22"/>
        <v>0</v>
      </c>
      <c r="AE122" s="29">
        <f t="shared" si="23"/>
        <v>0</v>
      </c>
      <c r="AF122" s="29">
        <f t="shared" si="24"/>
        <v>0</v>
      </c>
    </row>
    <row r="123" spans="1:32" ht="24" customHeight="1">
      <c r="A123" s="127"/>
      <c r="B123" s="127"/>
      <c r="C123" s="2" t="s">
        <v>178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29">
        <f t="shared" si="22"/>
        <v>0</v>
      </c>
      <c r="AE123" s="29">
        <f t="shared" si="23"/>
        <v>0</v>
      </c>
      <c r="AF123" s="29">
        <f t="shared" si="24"/>
        <v>0</v>
      </c>
    </row>
    <row r="124" spans="1:32" ht="24" customHeight="1">
      <c r="A124" s="127" t="s">
        <v>25</v>
      </c>
      <c r="B124" s="127"/>
      <c r="C124" s="2" t="s">
        <v>176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29">
        <f t="shared" si="22"/>
        <v>0</v>
      </c>
      <c r="AE124" s="29">
        <f t="shared" si="23"/>
        <v>0</v>
      </c>
      <c r="AF124" s="29">
        <f t="shared" si="24"/>
        <v>0</v>
      </c>
    </row>
    <row r="125" spans="1:32" ht="24" customHeight="1">
      <c r="A125" s="127"/>
      <c r="B125" s="127"/>
      <c r="C125" s="2" t="s">
        <v>178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29">
        <f t="shared" si="22"/>
        <v>0</v>
      </c>
      <c r="AE125" s="29">
        <f t="shared" si="23"/>
        <v>0</v>
      </c>
      <c r="AF125" s="29">
        <f t="shared" si="24"/>
        <v>0</v>
      </c>
    </row>
    <row r="126" spans="1:32" ht="24" customHeight="1">
      <c r="A126" s="127" t="s">
        <v>216</v>
      </c>
      <c r="B126" s="127"/>
      <c r="C126" s="2" t="s">
        <v>176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29">
        <f t="shared" si="22"/>
        <v>0</v>
      </c>
      <c r="AE126" s="29">
        <f t="shared" si="23"/>
        <v>0</v>
      </c>
      <c r="AF126" s="29">
        <f t="shared" si="24"/>
        <v>0</v>
      </c>
    </row>
    <row r="127" spans="1:32" ht="24" customHeight="1">
      <c r="A127" s="127"/>
      <c r="B127" s="127"/>
      <c r="C127" s="2" t="s">
        <v>178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29">
        <f t="shared" si="22"/>
        <v>0</v>
      </c>
      <c r="AE127" s="29">
        <f t="shared" si="23"/>
        <v>0</v>
      </c>
      <c r="AF127" s="29">
        <f t="shared" si="24"/>
        <v>0</v>
      </c>
    </row>
    <row r="128" spans="1:32" ht="24" customHeight="1">
      <c r="A128" s="127" t="s">
        <v>26</v>
      </c>
      <c r="B128" s="127"/>
      <c r="C128" s="2" t="s">
        <v>176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29">
        <f t="shared" si="22"/>
        <v>0</v>
      </c>
      <c r="AE128" s="29">
        <f t="shared" si="23"/>
        <v>0</v>
      </c>
      <c r="AF128" s="29">
        <f t="shared" si="24"/>
        <v>0</v>
      </c>
    </row>
    <row r="129" spans="1:32" ht="24" customHeight="1">
      <c r="A129" s="127"/>
      <c r="B129" s="127"/>
      <c r="C129" s="2" t="s">
        <v>178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29">
        <f t="shared" si="22"/>
        <v>0</v>
      </c>
      <c r="AE129" s="29">
        <f t="shared" si="23"/>
        <v>0</v>
      </c>
      <c r="AF129" s="29">
        <f t="shared" si="24"/>
        <v>0</v>
      </c>
    </row>
    <row r="130" spans="1:32" ht="24" customHeight="1">
      <c r="A130" s="118" t="s">
        <v>215</v>
      </c>
      <c r="B130" s="108" t="s">
        <v>214</v>
      </c>
      <c r="C130" s="2" t="s">
        <v>176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29">
        <f t="shared" si="22"/>
        <v>0</v>
      </c>
      <c r="AE130" s="29">
        <f t="shared" si="23"/>
        <v>0</v>
      </c>
      <c r="AF130" s="29">
        <f t="shared" si="24"/>
        <v>0</v>
      </c>
    </row>
    <row r="131" spans="1:32" ht="24" customHeight="1">
      <c r="A131" s="119"/>
      <c r="B131" s="110"/>
      <c r="C131" s="2" t="s">
        <v>178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29">
        <f t="shared" si="22"/>
        <v>0</v>
      </c>
      <c r="AE131" s="29">
        <f t="shared" si="23"/>
        <v>0</v>
      </c>
      <c r="AF131" s="29">
        <f t="shared" si="24"/>
        <v>0</v>
      </c>
    </row>
    <row r="132" spans="1:32" ht="24" customHeight="1">
      <c r="A132" s="119"/>
      <c r="B132" s="108" t="s">
        <v>213</v>
      </c>
      <c r="C132" s="2" t="s">
        <v>176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29">
        <f t="shared" si="22"/>
        <v>0</v>
      </c>
      <c r="AE132" s="29">
        <f t="shared" si="23"/>
        <v>0</v>
      </c>
      <c r="AF132" s="29">
        <f t="shared" si="24"/>
        <v>0</v>
      </c>
    </row>
    <row r="133" spans="1:32" ht="24" customHeight="1">
      <c r="A133" s="119"/>
      <c r="B133" s="110" t="s">
        <v>212</v>
      </c>
      <c r="C133" s="2" t="s">
        <v>178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29">
        <f t="shared" si="22"/>
        <v>0</v>
      </c>
      <c r="AE133" s="29">
        <f t="shared" si="23"/>
        <v>0</v>
      </c>
      <c r="AF133" s="29">
        <f t="shared" si="24"/>
        <v>0</v>
      </c>
    </row>
    <row r="134" spans="1:32" ht="24" customHeight="1">
      <c r="A134" s="119"/>
      <c r="B134" s="108" t="s">
        <v>211</v>
      </c>
      <c r="C134" s="2" t="s">
        <v>176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29">
        <f t="shared" si="22"/>
        <v>0</v>
      </c>
      <c r="AE134" s="29">
        <f t="shared" si="23"/>
        <v>0</v>
      </c>
      <c r="AF134" s="29">
        <f t="shared" si="24"/>
        <v>0</v>
      </c>
    </row>
    <row r="135" spans="1:32" ht="24" customHeight="1">
      <c r="A135" s="119"/>
      <c r="B135" s="110" t="s">
        <v>211</v>
      </c>
      <c r="C135" s="2" t="s">
        <v>178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29">
        <f t="shared" si="22"/>
        <v>0</v>
      </c>
      <c r="AE135" s="29">
        <f t="shared" si="23"/>
        <v>0</v>
      </c>
      <c r="AF135" s="29">
        <f t="shared" si="24"/>
        <v>0</v>
      </c>
    </row>
    <row r="136" spans="1:32" ht="24" customHeight="1">
      <c r="A136" s="119"/>
      <c r="B136" s="108" t="s">
        <v>210</v>
      </c>
      <c r="C136" s="2" t="s">
        <v>176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29">
        <f t="shared" si="22"/>
        <v>0</v>
      </c>
      <c r="AE136" s="29">
        <f t="shared" si="23"/>
        <v>0</v>
      </c>
      <c r="AF136" s="29">
        <f t="shared" si="24"/>
        <v>0</v>
      </c>
    </row>
    <row r="137" spans="1:32" ht="24" customHeight="1">
      <c r="A137" s="119"/>
      <c r="B137" s="110" t="s">
        <v>210</v>
      </c>
      <c r="C137" s="2" t="s">
        <v>178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29">
        <f t="shared" si="22"/>
        <v>0</v>
      </c>
      <c r="AE137" s="29">
        <f t="shared" si="23"/>
        <v>0</v>
      </c>
      <c r="AF137" s="29">
        <f t="shared" si="24"/>
        <v>0</v>
      </c>
    </row>
    <row r="138" spans="1:32" ht="24" customHeight="1">
      <c r="A138" s="119"/>
      <c r="B138" s="108" t="s">
        <v>209</v>
      </c>
      <c r="C138" s="2" t="s">
        <v>176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29">
        <f t="shared" si="22"/>
        <v>0</v>
      </c>
      <c r="AE138" s="29">
        <f t="shared" si="23"/>
        <v>0</v>
      </c>
      <c r="AF138" s="29">
        <f t="shared" si="24"/>
        <v>0</v>
      </c>
    </row>
    <row r="139" spans="1:32" ht="24" customHeight="1">
      <c r="A139" s="119"/>
      <c r="B139" s="110" t="s">
        <v>209</v>
      </c>
      <c r="C139" s="2" t="s">
        <v>178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29">
        <f t="shared" si="22"/>
        <v>0</v>
      </c>
      <c r="AE139" s="29">
        <f t="shared" si="23"/>
        <v>0</v>
      </c>
      <c r="AF139" s="29">
        <f t="shared" si="24"/>
        <v>0</v>
      </c>
    </row>
    <row r="140" spans="1:32" ht="24" customHeight="1">
      <c r="A140" s="119"/>
      <c r="B140" s="108" t="s">
        <v>228</v>
      </c>
      <c r="C140" s="2" t="s">
        <v>176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29">
        <f t="shared" si="22"/>
        <v>0</v>
      </c>
      <c r="AE140" s="29">
        <f t="shared" si="23"/>
        <v>0</v>
      </c>
      <c r="AF140" s="29">
        <f t="shared" si="24"/>
        <v>0</v>
      </c>
    </row>
    <row r="141" spans="1:32" ht="24" customHeight="1">
      <c r="A141" s="119"/>
      <c r="B141" s="110" t="s">
        <v>208</v>
      </c>
      <c r="C141" s="2" t="s">
        <v>178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29">
        <f t="shared" si="22"/>
        <v>0</v>
      </c>
      <c r="AE141" s="29">
        <f t="shared" si="23"/>
        <v>0</v>
      </c>
      <c r="AF141" s="29">
        <f t="shared" si="24"/>
        <v>0</v>
      </c>
    </row>
    <row r="142" spans="1:32" ht="24" customHeight="1">
      <c r="A142" s="119"/>
      <c r="B142" s="108" t="s">
        <v>229</v>
      </c>
      <c r="C142" s="2" t="s">
        <v>176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29">
        <f t="shared" si="22"/>
        <v>0</v>
      </c>
      <c r="AE142" s="29">
        <f t="shared" si="23"/>
        <v>0</v>
      </c>
      <c r="AF142" s="29">
        <f t="shared" si="24"/>
        <v>0</v>
      </c>
    </row>
    <row r="143" spans="1:32" ht="24" customHeight="1">
      <c r="A143" s="119"/>
      <c r="B143" s="110" t="s">
        <v>207</v>
      </c>
      <c r="C143" s="2" t="s">
        <v>178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29">
        <f t="shared" si="22"/>
        <v>0</v>
      </c>
      <c r="AE143" s="29">
        <f t="shared" si="23"/>
        <v>0</v>
      </c>
      <c r="AF143" s="29">
        <f t="shared" si="24"/>
        <v>0</v>
      </c>
    </row>
    <row r="144" spans="1:32" ht="24" customHeight="1">
      <c r="A144" s="119"/>
      <c r="B144" s="114" t="s">
        <v>27</v>
      </c>
      <c r="C144" s="31" t="s">
        <v>176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29">
        <f t="shared" si="22"/>
        <v>0</v>
      </c>
      <c r="AE144" s="29">
        <f t="shared" si="23"/>
        <v>0</v>
      </c>
      <c r="AF144" s="29">
        <f t="shared" si="24"/>
        <v>0</v>
      </c>
    </row>
    <row r="145" spans="1:32" ht="24" customHeight="1">
      <c r="A145" s="120"/>
      <c r="B145" s="116"/>
      <c r="C145" s="31" t="s">
        <v>178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29">
        <f t="shared" si="22"/>
        <v>0</v>
      </c>
      <c r="AE145" s="29">
        <f t="shared" si="23"/>
        <v>0</v>
      </c>
      <c r="AF145" s="29">
        <f t="shared" si="24"/>
        <v>0</v>
      </c>
    </row>
    <row r="146" spans="1:32" ht="24" customHeight="1">
      <c r="A146" s="128" t="s">
        <v>206</v>
      </c>
      <c r="B146" s="129"/>
      <c r="C146" s="2" t="s">
        <v>176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29">
        <f t="shared" si="22"/>
        <v>0</v>
      </c>
      <c r="AE146" s="29">
        <f t="shared" si="23"/>
        <v>0</v>
      </c>
      <c r="AF146" s="29">
        <f t="shared" si="24"/>
        <v>0</v>
      </c>
    </row>
    <row r="147" spans="1:32" ht="24" customHeight="1">
      <c r="A147" s="130"/>
      <c r="B147" s="131"/>
      <c r="C147" s="2" t="s">
        <v>178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29">
        <f t="shared" si="22"/>
        <v>0</v>
      </c>
      <c r="AE147" s="29">
        <f t="shared" si="23"/>
        <v>0</v>
      </c>
      <c r="AF147" s="29">
        <f t="shared" si="24"/>
        <v>0</v>
      </c>
    </row>
    <row r="148" spans="1:32" ht="24" customHeight="1">
      <c r="A148" s="127" t="s">
        <v>77</v>
      </c>
      <c r="B148" s="127"/>
      <c r="C148" s="2" t="s">
        <v>176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29">
        <f t="shared" si="22"/>
        <v>0</v>
      </c>
      <c r="AE148" s="29">
        <f t="shared" si="23"/>
        <v>0</v>
      </c>
      <c r="AF148" s="29">
        <f t="shared" si="24"/>
        <v>0</v>
      </c>
    </row>
    <row r="149" spans="1:32" ht="24" customHeight="1">
      <c r="A149" s="127"/>
      <c r="B149" s="127"/>
      <c r="C149" s="2" t="s">
        <v>178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29">
        <f t="shared" si="22"/>
        <v>0</v>
      </c>
      <c r="AE149" s="29">
        <f t="shared" si="23"/>
        <v>0</v>
      </c>
      <c r="AF149" s="29">
        <f t="shared" si="24"/>
        <v>0</v>
      </c>
    </row>
    <row r="150" spans="1:32" ht="24" customHeight="1">
      <c r="A150" s="121" t="s">
        <v>205</v>
      </c>
      <c r="B150" s="122"/>
      <c r="C150" s="2" t="s">
        <v>176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29">
        <f t="shared" si="22"/>
        <v>0</v>
      </c>
      <c r="AE150" s="29">
        <f t="shared" si="23"/>
        <v>0</v>
      </c>
      <c r="AF150" s="29">
        <f t="shared" si="24"/>
        <v>0</v>
      </c>
    </row>
    <row r="151" spans="1:32" ht="24" customHeight="1">
      <c r="A151" s="125"/>
      <c r="B151" s="126"/>
      <c r="C151" s="2" t="s">
        <v>178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29">
        <f t="shared" si="22"/>
        <v>0</v>
      </c>
      <c r="AE151" s="29">
        <f t="shared" si="23"/>
        <v>0</v>
      </c>
      <c r="AF151" s="29">
        <f t="shared" si="24"/>
        <v>0</v>
      </c>
    </row>
    <row r="152" spans="1:32" ht="24" customHeight="1">
      <c r="A152" s="117" t="s">
        <v>204</v>
      </c>
      <c r="B152" s="108" t="s">
        <v>203</v>
      </c>
      <c r="C152" s="2" t="s">
        <v>176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29">
        <f t="shared" si="22"/>
        <v>0</v>
      </c>
      <c r="AE152" s="29">
        <f t="shared" si="23"/>
        <v>0</v>
      </c>
      <c r="AF152" s="29">
        <f t="shared" si="24"/>
        <v>0</v>
      </c>
    </row>
    <row r="153" spans="1:32" ht="24" customHeight="1">
      <c r="A153" s="117"/>
      <c r="B153" s="110" t="s">
        <v>203</v>
      </c>
      <c r="C153" s="2" t="s">
        <v>178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29">
        <f t="shared" si="22"/>
        <v>0</v>
      </c>
      <c r="AE153" s="29">
        <f t="shared" si="23"/>
        <v>0</v>
      </c>
      <c r="AF153" s="29">
        <f t="shared" si="24"/>
        <v>0</v>
      </c>
    </row>
    <row r="154" spans="1:32" ht="24" customHeight="1">
      <c r="A154" s="117"/>
      <c r="B154" s="108" t="s">
        <v>202</v>
      </c>
      <c r="C154" s="2" t="s">
        <v>176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29">
        <f t="shared" si="22"/>
        <v>0</v>
      </c>
      <c r="AE154" s="29">
        <f t="shared" si="23"/>
        <v>0</v>
      </c>
      <c r="AF154" s="29">
        <f t="shared" si="24"/>
        <v>0</v>
      </c>
    </row>
    <row r="155" spans="1:32" ht="24" customHeight="1">
      <c r="A155" s="117"/>
      <c r="B155" s="110" t="s">
        <v>202</v>
      </c>
      <c r="C155" s="2" t="s">
        <v>178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29">
        <f t="shared" si="22"/>
        <v>0</v>
      </c>
      <c r="AE155" s="29">
        <f t="shared" si="23"/>
        <v>0</v>
      </c>
      <c r="AF155" s="29">
        <f t="shared" si="24"/>
        <v>0</v>
      </c>
    </row>
    <row r="156" spans="1:32" ht="24" customHeight="1">
      <c r="A156" s="117"/>
      <c r="B156" s="108" t="s">
        <v>201</v>
      </c>
      <c r="C156" s="2" t="s">
        <v>176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29">
        <f t="shared" si="22"/>
        <v>0</v>
      </c>
      <c r="AE156" s="29">
        <f t="shared" si="23"/>
        <v>0</v>
      </c>
      <c r="AF156" s="29">
        <f t="shared" si="24"/>
        <v>0</v>
      </c>
    </row>
    <row r="157" spans="1:32" ht="24" customHeight="1">
      <c r="A157" s="117"/>
      <c r="B157" s="110" t="s">
        <v>201</v>
      </c>
      <c r="C157" s="2" t="s">
        <v>178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29">
        <f t="shared" si="22"/>
        <v>0</v>
      </c>
      <c r="AE157" s="29">
        <f t="shared" si="23"/>
        <v>0</v>
      </c>
      <c r="AF157" s="29">
        <f t="shared" si="24"/>
        <v>0</v>
      </c>
    </row>
    <row r="158" spans="1:32" ht="24" customHeight="1">
      <c r="A158" s="117"/>
      <c r="B158" s="108" t="s">
        <v>200</v>
      </c>
      <c r="C158" s="2" t="s">
        <v>176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29">
        <f t="shared" si="22"/>
        <v>0</v>
      </c>
      <c r="AE158" s="29">
        <f t="shared" si="23"/>
        <v>0</v>
      </c>
      <c r="AF158" s="29">
        <f t="shared" si="24"/>
        <v>0</v>
      </c>
    </row>
    <row r="159" spans="1:32" ht="24" customHeight="1">
      <c r="A159" s="117"/>
      <c r="B159" s="110" t="s">
        <v>200</v>
      </c>
      <c r="C159" s="2" t="s">
        <v>178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29">
        <f t="shared" si="22"/>
        <v>0</v>
      </c>
      <c r="AE159" s="29">
        <f t="shared" si="23"/>
        <v>0</v>
      </c>
      <c r="AF159" s="29">
        <f t="shared" si="24"/>
        <v>0</v>
      </c>
    </row>
    <row r="160" spans="1:32" ht="24" customHeight="1">
      <c r="A160" s="117"/>
      <c r="B160" s="108" t="s">
        <v>199</v>
      </c>
      <c r="C160" s="2" t="s">
        <v>176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29">
        <f t="shared" si="22"/>
        <v>0</v>
      </c>
      <c r="AE160" s="29">
        <f t="shared" si="23"/>
        <v>0</v>
      </c>
      <c r="AF160" s="29">
        <f t="shared" si="24"/>
        <v>0</v>
      </c>
    </row>
    <row r="161" spans="1:32" ht="24" customHeight="1">
      <c r="A161" s="117"/>
      <c r="B161" s="110" t="s">
        <v>199</v>
      </c>
      <c r="C161" s="2" t="s">
        <v>178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29">
        <f t="shared" si="22"/>
        <v>0</v>
      </c>
      <c r="AE161" s="29">
        <f t="shared" si="23"/>
        <v>0</v>
      </c>
      <c r="AF161" s="29">
        <f t="shared" si="24"/>
        <v>0</v>
      </c>
    </row>
    <row r="162" spans="1:32" ht="24" customHeight="1">
      <c r="A162" s="117"/>
      <c r="B162" s="108" t="s">
        <v>198</v>
      </c>
      <c r="C162" s="2" t="s">
        <v>176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29">
        <f t="shared" si="22"/>
        <v>0</v>
      </c>
      <c r="AE162" s="29">
        <f t="shared" si="23"/>
        <v>0</v>
      </c>
      <c r="AF162" s="29">
        <f t="shared" si="24"/>
        <v>0</v>
      </c>
    </row>
    <row r="163" spans="1:32" ht="24" customHeight="1">
      <c r="A163" s="117"/>
      <c r="B163" s="110" t="s">
        <v>198</v>
      </c>
      <c r="C163" s="2" t="s">
        <v>178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29">
        <f t="shared" si="22"/>
        <v>0</v>
      </c>
      <c r="AE163" s="29">
        <f t="shared" si="23"/>
        <v>0</v>
      </c>
      <c r="AF163" s="29">
        <f t="shared" si="24"/>
        <v>0</v>
      </c>
    </row>
    <row r="164" spans="1:32" ht="24" customHeight="1">
      <c r="A164" s="117"/>
      <c r="B164" s="114" t="s">
        <v>180</v>
      </c>
      <c r="C164" s="31" t="s">
        <v>176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29">
        <f t="shared" si="22"/>
        <v>0</v>
      </c>
      <c r="AE164" s="29">
        <f t="shared" si="23"/>
        <v>0</v>
      </c>
      <c r="AF164" s="29">
        <f t="shared" si="24"/>
        <v>0</v>
      </c>
    </row>
    <row r="165" spans="1:32" ht="24" customHeight="1">
      <c r="A165" s="117"/>
      <c r="B165" s="116" t="s">
        <v>180</v>
      </c>
      <c r="C165" s="31" t="s">
        <v>178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29">
        <f t="shared" si="22"/>
        <v>0</v>
      </c>
      <c r="AE165" s="29">
        <f t="shared" si="23"/>
        <v>0</v>
      </c>
      <c r="AF165" s="29">
        <f t="shared" si="24"/>
        <v>0</v>
      </c>
    </row>
    <row r="166" spans="1:32" ht="24" customHeight="1">
      <c r="A166" s="121" t="s">
        <v>197</v>
      </c>
      <c r="B166" s="122"/>
      <c r="C166" s="3" t="s">
        <v>174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29">
        <f t="shared" si="22"/>
        <v>0</v>
      </c>
      <c r="AE166" s="29">
        <f t="shared" si="23"/>
        <v>0</v>
      </c>
      <c r="AF166" s="29">
        <f t="shared" si="24"/>
        <v>0</v>
      </c>
    </row>
    <row r="167" spans="1:32" ht="24" customHeight="1">
      <c r="A167" s="123"/>
      <c r="B167" s="124"/>
      <c r="C167" s="2" t="s">
        <v>176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29">
        <f t="shared" si="22"/>
        <v>0</v>
      </c>
      <c r="AE167" s="29">
        <f t="shared" si="23"/>
        <v>0</v>
      </c>
      <c r="AF167" s="29">
        <f t="shared" si="24"/>
        <v>0</v>
      </c>
    </row>
    <row r="168" spans="1:32" ht="24" customHeight="1">
      <c r="A168" s="125"/>
      <c r="B168" s="126"/>
      <c r="C168" s="2" t="s">
        <v>178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29">
        <f t="shared" si="22"/>
        <v>0</v>
      </c>
      <c r="AE168" s="29">
        <f t="shared" si="23"/>
        <v>0</v>
      </c>
      <c r="AF168" s="29">
        <f t="shared" si="24"/>
        <v>0</v>
      </c>
    </row>
    <row r="169" spans="1:32" ht="24" customHeight="1">
      <c r="A169" s="117" t="s">
        <v>196</v>
      </c>
      <c r="B169" s="127" t="s">
        <v>195</v>
      </c>
      <c r="C169" s="3" t="s">
        <v>174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29">
        <f t="shared" si="22"/>
        <v>0</v>
      </c>
      <c r="AE169" s="29">
        <f t="shared" si="23"/>
        <v>0</v>
      </c>
      <c r="AF169" s="29">
        <f t="shared" si="24"/>
        <v>0</v>
      </c>
    </row>
    <row r="170" spans="1:32" ht="24" customHeight="1">
      <c r="A170" s="117"/>
      <c r="B170" s="127"/>
      <c r="C170" s="2" t="s">
        <v>176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29">
        <f t="shared" si="22"/>
        <v>0</v>
      </c>
      <c r="AE170" s="29">
        <f t="shared" si="23"/>
        <v>0</v>
      </c>
      <c r="AF170" s="29">
        <f t="shared" si="24"/>
        <v>0</v>
      </c>
    </row>
    <row r="171" spans="1:32" ht="24" customHeight="1">
      <c r="A171" s="117"/>
      <c r="B171" s="127"/>
      <c r="C171" s="2" t="s">
        <v>178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29">
        <f t="shared" si="22"/>
        <v>0</v>
      </c>
      <c r="AE171" s="29">
        <f t="shared" si="23"/>
        <v>0</v>
      </c>
      <c r="AF171" s="29">
        <f t="shared" si="24"/>
        <v>0</v>
      </c>
    </row>
    <row r="172" spans="1:32" ht="24" customHeight="1">
      <c r="A172" s="117"/>
      <c r="B172" s="108" t="s">
        <v>194</v>
      </c>
      <c r="C172" s="3" t="s">
        <v>174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29">
        <f t="shared" si="22"/>
        <v>0</v>
      </c>
      <c r="AE172" s="29">
        <f t="shared" si="23"/>
        <v>0</v>
      </c>
      <c r="AF172" s="29">
        <f t="shared" si="24"/>
        <v>0</v>
      </c>
    </row>
    <row r="173" spans="1:32" ht="24" customHeight="1">
      <c r="A173" s="117"/>
      <c r="B173" s="109"/>
      <c r="C173" s="2" t="s">
        <v>176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29">
        <f t="shared" si="22"/>
        <v>0</v>
      </c>
      <c r="AE173" s="29">
        <f t="shared" si="23"/>
        <v>0</v>
      </c>
      <c r="AF173" s="29">
        <f t="shared" si="24"/>
        <v>0</v>
      </c>
    </row>
    <row r="174" spans="1:32" ht="24" customHeight="1">
      <c r="A174" s="117"/>
      <c r="B174" s="110"/>
      <c r="C174" s="2" t="s">
        <v>178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29">
        <f t="shared" si="22"/>
        <v>0</v>
      </c>
      <c r="AE174" s="29">
        <f t="shared" si="23"/>
        <v>0</v>
      </c>
      <c r="AF174" s="29">
        <f t="shared" si="24"/>
        <v>0</v>
      </c>
    </row>
    <row r="175" spans="1:32" ht="24" customHeight="1">
      <c r="A175" s="117"/>
      <c r="B175" s="108" t="s">
        <v>193</v>
      </c>
      <c r="C175" s="3" t="s">
        <v>174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29">
        <f t="shared" si="22"/>
        <v>0</v>
      </c>
      <c r="AE175" s="29">
        <f t="shared" si="23"/>
        <v>0</v>
      </c>
      <c r="AF175" s="29">
        <f t="shared" si="24"/>
        <v>0</v>
      </c>
    </row>
    <row r="176" spans="1:32" ht="24" customHeight="1">
      <c r="A176" s="117"/>
      <c r="B176" s="109"/>
      <c r="C176" s="2" t="s">
        <v>176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29">
        <f t="shared" si="22"/>
        <v>0</v>
      </c>
      <c r="AE176" s="29">
        <f t="shared" si="23"/>
        <v>0</v>
      </c>
      <c r="AF176" s="29">
        <f t="shared" si="24"/>
        <v>0</v>
      </c>
    </row>
    <row r="177" spans="1:32" ht="24" customHeight="1">
      <c r="A177" s="117"/>
      <c r="B177" s="110"/>
      <c r="C177" s="2" t="s">
        <v>178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29">
        <f t="shared" si="22"/>
        <v>0</v>
      </c>
      <c r="AE177" s="29">
        <f t="shared" si="23"/>
        <v>0</v>
      </c>
      <c r="AF177" s="29">
        <f t="shared" si="24"/>
        <v>0</v>
      </c>
    </row>
    <row r="178" spans="1:32" ht="24" customHeight="1">
      <c r="A178" s="117"/>
      <c r="B178" s="108" t="s">
        <v>36</v>
      </c>
      <c r="C178" s="3" t="s">
        <v>174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29">
        <f t="shared" si="22"/>
        <v>0</v>
      </c>
      <c r="AE178" s="29">
        <f t="shared" si="23"/>
        <v>0</v>
      </c>
      <c r="AF178" s="29">
        <f t="shared" si="24"/>
        <v>0</v>
      </c>
    </row>
    <row r="179" spans="1:32" ht="24" customHeight="1">
      <c r="A179" s="117"/>
      <c r="B179" s="109"/>
      <c r="C179" s="2" t="s">
        <v>176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29">
        <f t="shared" si="22"/>
        <v>0</v>
      </c>
      <c r="AE179" s="29">
        <f t="shared" si="23"/>
        <v>0</v>
      </c>
      <c r="AF179" s="29">
        <f t="shared" si="24"/>
        <v>0</v>
      </c>
    </row>
    <row r="180" spans="1:32" ht="24" customHeight="1">
      <c r="A180" s="117"/>
      <c r="B180" s="110"/>
      <c r="C180" s="2" t="s">
        <v>178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29">
        <f t="shared" si="22"/>
        <v>0</v>
      </c>
      <c r="AE180" s="29">
        <f t="shared" si="23"/>
        <v>0</v>
      </c>
      <c r="AF180" s="29">
        <f t="shared" si="24"/>
        <v>0</v>
      </c>
    </row>
    <row r="181" spans="1:32" ht="24" customHeight="1">
      <c r="A181" s="117"/>
      <c r="B181" s="108" t="s">
        <v>192</v>
      </c>
      <c r="C181" s="3" t="s">
        <v>174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29">
        <f t="shared" si="22"/>
        <v>0</v>
      </c>
      <c r="AE181" s="29">
        <f t="shared" si="23"/>
        <v>0</v>
      </c>
      <c r="AF181" s="29">
        <f t="shared" si="24"/>
        <v>0</v>
      </c>
    </row>
    <row r="182" spans="1:32" ht="24" customHeight="1">
      <c r="A182" s="117"/>
      <c r="B182" s="109"/>
      <c r="C182" s="2" t="s">
        <v>176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29">
        <f t="shared" si="22"/>
        <v>0</v>
      </c>
      <c r="AE182" s="29">
        <f t="shared" si="23"/>
        <v>0</v>
      </c>
      <c r="AF182" s="29">
        <f t="shared" si="24"/>
        <v>0</v>
      </c>
    </row>
    <row r="183" spans="1:32" ht="24" customHeight="1">
      <c r="A183" s="117"/>
      <c r="B183" s="110"/>
      <c r="C183" s="2" t="s">
        <v>178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29">
        <f t="shared" si="22"/>
        <v>0</v>
      </c>
      <c r="AE183" s="29">
        <f t="shared" si="23"/>
        <v>0</v>
      </c>
      <c r="AF183" s="29">
        <f t="shared" si="24"/>
        <v>0</v>
      </c>
    </row>
    <row r="184" spans="1:32" ht="24" customHeight="1">
      <c r="A184" s="117"/>
      <c r="B184" s="108" t="s">
        <v>232</v>
      </c>
      <c r="C184" s="3" t="s">
        <v>174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29">
        <f aca="true" t="shared" si="25" ref="AD184:AD189">+AB184+Z184+X184+V184+T184+R184+P184+N184+L184+J184+H184+F184+D184</f>
        <v>0</v>
      </c>
      <c r="AE184" s="29">
        <f aca="true" t="shared" si="26" ref="AE184:AE189">+AC184+AA184+Y184+W184+U184+S184+Q184+O184+M184+K184+I184+G184+E184</f>
        <v>0</v>
      </c>
      <c r="AF184" s="29">
        <f aca="true" t="shared" si="27" ref="AF184:AF189">+AE184+AD184</f>
        <v>0</v>
      </c>
    </row>
    <row r="185" spans="1:32" ht="24" customHeight="1">
      <c r="A185" s="117"/>
      <c r="B185" s="109"/>
      <c r="C185" s="2" t="s">
        <v>176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29">
        <f t="shared" si="25"/>
        <v>0</v>
      </c>
      <c r="AE185" s="29">
        <f t="shared" si="26"/>
        <v>0</v>
      </c>
      <c r="AF185" s="29">
        <f t="shared" si="27"/>
        <v>0</v>
      </c>
    </row>
    <row r="186" spans="1:32" ht="24" customHeight="1">
      <c r="A186" s="117"/>
      <c r="B186" s="110"/>
      <c r="C186" s="2" t="s">
        <v>178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29">
        <f t="shared" si="25"/>
        <v>0</v>
      </c>
      <c r="AE186" s="29">
        <f t="shared" si="26"/>
        <v>0</v>
      </c>
      <c r="AF186" s="29">
        <f t="shared" si="27"/>
        <v>0</v>
      </c>
    </row>
    <row r="187" spans="1:32" ht="24" customHeight="1">
      <c r="A187" s="117"/>
      <c r="B187" s="108" t="s">
        <v>38</v>
      </c>
      <c r="C187" s="3" t="s">
        <v>174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29">
        <f t="shared" si="25"/>
        <v>0</v>
      </c>
      <c r="AE187" s="29">
        <f t="shared" si="26"/>
        <v>0</v>
      </c>
      <c r="AF187" s="29">
        <f t="shared" si="27"/>
        <v>0</v>
      </c>
    </row>
    <row r="188" spans="1:32" ht="24" customHeight="1">
      <c r="A188" s="117"/>
      <c r="B188" s="109"/>
      <c r="C188" s="2" t="s">
        <v>176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29">
        <f t="shared" si="25"/>
        <v>0</v>
      </c>
      <c r="AE188" s="29">
        <f t="shared" si="26"/>
        <v>0</v>
      </c>
      <c r="AF188" s="29">
        <f t="shared" si="27"/>
        <v>0</v>
      </c>
    </row>
    <row r="189" spans="1:32" ht="24" customHeight="1">
      <c r="A189" s="117"/>
      <c r="B189" s="110"/>
      <c r="C189" s="2" t="s">
        <v>178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29">
        <f t="shared" si="25"/>
        <v>0</v>
      </c>
      <c r="AE189" s="29">
        <f t="shared" si="26"/>
        <v>0</v>
      </c>
      <c r="AF189" s="29">
        <f t="shared" si="27"/>
        <v>0</v>
      </c>
    </row>
    <row r="190" spans="1:32" ht="24" customHeight="1">
      <c r="A190" s="117"/>
      <c r="B190" s="114" t="s">
        <v>180</v>
      </c>
      <c r="C190" s="31" t="s">
        <v>174</v>
      </c>
      <c r="D190" s="31">
        <f>+D169+D172+D175+D178+D181+D184+D187</f>
        <v>0</v>
      </c>
      <c r="E190" s="31">
        <f aca="true" t="shared" si="28" ref="E190:AC192">+E169+E172+E175+E178+E181+E184+E187</f>
        <v>0</v>
      </c>
      <c r="F190" s="31">
        <f t="shared" si="28"/>
        <v>0</v>
      </c>
      <c r="G190" s="31">
        <f t="shared" si="28"/>
        <v>0</v>
      </c>
      <c r="H190" s="31">
        <f t="shared" si="28"/>
        <v>0</v>
      </c>
      <c r="I190" s="31">
        <f t="shared" si="28"/>
        <v>0</v>
      </c>
      <c r="J190" s="31">
        <f t="shared" si="28"/>
        <v>0</v>
      </c>
      <c r="K190" s="31">
        <f t="shared" si="28"/>
        <v>0</v>
      </c>
      <c r="L190" s="31">
        <f t="shared" si="28"/>
        <v>0</v>
      </c>
      <c r="M190" s="31">
        <f t="shared" si="28"/>
        <v>0</v>
      </c>
      <c r="N190" s="31">
        <f t="shared" si="28"/>
        <v>0</v>
      </c>
      <c r="O190" s="31">
        <f t="shared" si="28"/>
        <v>0</v>
      </c>
      <c r="P190" s="31">
        <f t="shared" si="28"/>
        <v>0</v>
      </c>
      <c r="Q190" s="31">
        <f t="shared" si="28"/>
        <v>0</v>
      </c>
      <c r="R190" s="31">
        <f t="shared" si="28"/>
        <v>0</v>
      </c>
      <c r="S190" s="31">
        <f t="shared" si="28"/>
        <v>0</v>
      </c>
      <c r="T190" s="31">
        <f t="shared" si="28"/>
        <v>0</v>
      </c>
      <c r="U190" s="31">
        <f t="shared" si="28"/>
        <v>0</v>
      </c>
      <c r="V190" s="31">
        <f t="shared" si="28"/>
        <v>0</v>
      </c>
      <c r="W190" s="31">
        <f t="shared" si="28"/>
        <v>0</v>
      </c>
      <c r="X190" s="31">
        <f t="shared" si="28"/>
        <v>0</v>
      </c>
      <c r="Y190" s="31">
        <f t="shared" si="28"/>
        <v>0</v>
      </c>
      <c r="Z190" s="31">
        <f t="shared" si="28"/>
        <v>0</v>
      </c>
      <c r="AA190" s="31">
        <f t="shared" si="28"/>
        <v>0</v>
      </c>
      <c r="AB190" s="31">
        <f t="shared" si="28"/>
        <v>0</v>
      </c>
      <c r="AC190" s="31">
        <f t="shared" si="28"/>
        <v>0</v>
      </c>
      <c r="AD190" s="29">
        <f t="shared" si="22"/>
        <v>0</v>
      </c>
      <c r="AE190" s="29">
        <f t="shared" si="23"/>
        <v>0</v>
      </c>
      <c r="AF190" s="29">
        <f t="shared" si="24"/>
        <v>0</v>
      </c>
    </row>
    <row r="191" spans="1:32" ht="24" customHeight="1">
      <c r="A191" s="117"/>
      <c r="B191" s="115"/>
      <c r="C191" s="31" t="s">
        <v>176</v>
      </c>
      <c r="D191" s="31">
        <f aca="true" t="shared" si="29" ref="D191:S192">+D170+D173+D176+D179+D182+D185+D188</f>
        <v>0</v>
      </c>
      <c r="E191" s="31">
        <f t="shared" si="29"/>
        <v>0</v>
      </c>
      <c r="F191" s="31">
        <f t="shared" si="29"/>
        <v>0</v>
      </c>
      <c r="G191" s="31">
        <f t="shared" si="29"/>
        <v>0</v>
      </c>
      <c r="H191" s="31">
        <f t="shared" si="29"/>
        <v>0</v>
      </c>
      <c r="I191" s="31">
        <f t="shared" si="29"/>
        <v>0</v>
      </c>
      <c r="J191" s="31">
        <f t="shared" si="29"/>
        <v>0</v>
      </c>
      <c r="K191" s="31">
        <f t="shared" si="29"/>
        <v>0</v>
      </c>
      <c r="L191" s="31">
        <f t="shared" si="29"/>
        <v>0</v>
      </c>
      <c r="M191" s="31">
        <f t="shared" si="29"/>
        <v>0</v>
      </c>
      <c r="N191" s="31">
        <f t="shared" si="29"/>
        <v>0</v>
      </c>
      <c r="O191" s="31">
        <f t="shared" si="29"/>
        <v>0</v>
      </c>
      <c r="P191" s="31">
        <f t="shared" si="29"/>
        <v>0</v>
      </c>
      <c r="Q191" s="31">
        <f t="shared" si="29"/>
        <v>0</v>
      </c>
      <c r="R191" s="31">
        <f t="shared" si="29"/>
        <v>0</v>
      </c>
      <c r="S191" s="31">
        <f t="shared" si="29"/>
        <v>0</v>
      </c>
      <c r="T191" s="31">
        <f t="shared" si="28"/>
        <v>0</v>
      </c>
      <c r="U191" s="31">
        <f t="shared" si="28"/>
        <v>0</v>
      </c>
      <c r="V191" s="31">
        <f t="shared" si="28"/>
        <v>0</v>
      </c>
      <c r="W191" s="31">
        <f t="shared" si="28"/>
        <v>0</v>
      </c>
      <c r="X191" s="31">
        <f t="shared" si="28"/>
        <v>0</v>
      </c>
      <c r="Y191" s="31">
        <f t="shared" si="28"/>
        <v>0</v>
      </c>
      <c r="Z191" s="31">
        <f t="shared" si="28"/>
        <v>0</v>
      </c>
      <c r="AA191" s="31">
        <f t="shared" si="28"/>
        <v>0</v>
      </c>
      <c r="AB191" s="31">
        <f t="shared" si="28"/>
        <v>0</v>
      </c>
      <c r="AC191" s="31">
        <f t="shared" si="28"/>
        <v>0</v>
      </c>
      <c r="AD191" s="29">
        <f aca="true" t="shared" si="30" ref="AD191:AD232">+AB191+Z191+X191+V191+T191+R191+P191+N191+L191+J191+H191+F191+D191</f>
        <v>0</v>
      </c>
      <c r="AE191" s="29">
        <f aca="true" t="shared" si="31" ref="AE191:AE232">+AC191+AA191+Y191+W191+U191+S191+Q191+O191+M191+K191+I191+G191+E191</f>
        <v>0</v>
      </c>
      <c r="AF191" s="29">
        <f aca="true" t="shared" si="32" ref="AF191:AF232">+AE191+AD191</f>
        <v>0</v>
      </c>
    </row>
    <row r="192" spans="1:32" ht="24" customHeight="1">
      <c r="A192" s="117"/>
      <c r="B192" s="116"/>
      <c r="C192" s="31" t="s">
        <v>178</v>
      </c>
      <c r="D192" s="31">
        <f t="shared" si="29"/>
        <v>0</v>
      </c>
      <c r="E192" s="31">
        <f t="shared" si="28"/>
        <v>0</v>
      </c>
      <c r="F192" s="31">
        <f t="shared" si="28"/>
        <v>0</v>
      </c>
      <c r="G192" s="31">
        <f t="shared" si="28"/>
        <v>0</v>
      </c>
      <c r="H192" s="31">
        <f t="shared" si="28"/>
        <v>0</v>
      </c>
      <c r="I192" s="31">
        <f t="shared" si="28"/>
        <v>0</v>
      </c>
      <c r="J192" s="31">
        <f t="shared" si="28"/>
        <v>0</v>
      </c>
      <c r="K192" s="31">
        <f t="shared" si="28"/>
        <v>0</v>
      </c>
      <c r="L192" s="31">
        <f t="shared" si="28"/>
        <v>0</v>
      </c>
      <c r="M192" s="31">
        <f t="shared" si="28"/>
        <v>0</v>
      </c>
      <c r="N192" s="31">
        <f t="shared" si="28"/>
        <v>0</v>
      </c>
      <c r="O192" s="31">
        <f t="shared" si="28"/>
        <v>0</v>
      </c>
      <c r="P192" s="31">
        <f t="shared" si="28"/>
        <v>0</v>
      </c>
      <c r="Q192" s="31">
        <f t="shared" si="28"/>
        <v>0</v>
      </c>
      <c r="R192" s="31">
        <f t="shared" si="28"/>
        <v>0</v>
      </c>
      <c r="S192" s="31">
        <f t="shared" si="28"/>
        <v>0</v>
      </c>
      <c r="T192" s="31">
        <f t="shared" si="28"/>
        <v>0</v>
      </c>
      <c r="U192" s="31">
        <f t="shared" si="28"/>
        <v>0</v>
      </c>
      <c r="V192" s="31">
        <f t="shared" si="28"/>
        <v>0</v>
      </c>
      <c r="W192" s="31">
        <f t="shared" si="28"/>
        <v>0</v>
      </c>
      <c r="X192" s="31">
        <f t="shared" si="28"/>
        <v>0</v>
      </c>
      <c r="Y192" s="31">
        <f t="shared" si="28"/>
        <v>0</v>
      </c>
      <c r="Z192" s="31">
        <f t="shared" si="28"/>
        <v>0</v>
      </c>
      <c r="AA192" s="31">
        <f t="shared" si="28"/>
        <v>0</v>
      </c>
      <c r="AB192" s="31">
        <f t="shared" si="28"/>
        <v>0</v>
      </c>
      <c r="AC192" s="31">
        <f t="shared" si="28"/>
        <v>0</v>
      </c>
      <c r="AD192" s="29">
        <f t="shared" si="30"/>
        <v>0</v>
      </c>
      <c r="AE192" s="29">
        <f t="shared" si="31"/>
        <v>0</v>
      </c>
      <c r="AF192" s="29">
        <f t="shared" si="32"/>
        <v>0</v>
      </c>
    </row>
    <row r="193" spans="1:32" ht="24" customHeight="1">
      <c r="A193" s="117" t="s">
        <v>191</v>
      </c>
      <c r="B193" s="108" t="s">
        <v>190</v>
      </c>
      <c r="C193" s="2" t="s">
        <v>176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29">
        <f t="shared" si="30"/>
        <v>0</v>
      </c>
      <c r="AE193" s="29">
        <f t="shared" si="31"/>
        <v>0</v>
      </c>
      <c r="AF193" s="29">
        <f t="shared" si="32"/>
        <v>0</v>
      </c>
    </row>
    <row r="194" spans="1:32" ht="24" customHeight="1">
      <c r="A194" s="117"/>
      <c r="B194" s="110" t="s">
        <v>190</v>
      </c>
      <c r="C194" s="2" t="s">
        <v>178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29">
        <f t="shared" si="30"/>
        <v>0</v>
      </c>
      <c r="AE194" s="29">
        <f t="shared" si="31"/>
        <v>0</v>
      </c>
      <c r="AF194" s="29">
        <f t="shared" si="32"/>
        <v>0</v>
      </c>
    </row>
    <row r="195" spans="1:32" ht="24" customHeight="1">
      <c r="A195" s="117"/>
      <c r="B195" s="108" t="s">
        <v>189</v>
      </c>
      <c r="C195" s="2" t="s">
        <v>176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29">
        <f t="shared" si="30"/>
        <v>0</v>
      </c>
      <c r="AE195" s="29">
        <f t="shared" si="31"/>
        <v>0</v>
      </c>
      <c r="AF195" s="29">
        <f t="shared" si="32"/>
        <v>0</v>
      </c>
    </row>
    <row r="196" spans="1:32" ht="24" customHeight="1">
      <c r="A196" s="117"/>
      <c r="B196" s="110" t="s">
        <v>189</v>
      </c>
      <c r="C196" s="2" t="s">
        <v>178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29">
        <f t="shared" si="30"/>
        <v>0</v>
      </c>
      <c r="AE196" s="29">
        <f t="shared" si="31"/>
        <v>0</v>
      </c>
      <c r="AF196" s="29">
        <f t="shared" si="32"/>
        <v>0</v>
      </c>
    </row>
    <row r="197" spans="1:32" ht="24" customHeight="1">
      <c r="A197" s="117"/>
      <c r="B197" s="108" t="s">
        <v>188</v>
      </c>
      <c r="C197" s="2" t="s">
        <v>176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29">
        <f t="shared" si="30"/>
        <v>0</v>
      </c>
      <c r="AE197" s="29">
        <f t="shared" si="31"/>
        <v>0</v>
      </c>
      <c r="AF197" s="29">
        <f t="shared" si="32"/>
        <v>0</v>
      </c>
    </row>
    <row r="198" spans="1:32" ht="24" customHeight="1">
      <c r="A198" s="117"/>
      <c r="B198" s="110" t="s">
        <v>188</v>
      </c>
      <c r="C198" s="2" t="s">
        <v>178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29">
        <f t="shared" si="30"/>
        <v>0</v>
      </c>
      <c r="AE198" s="29">
        <f t="shared" si="31"/>
        <v>0</v>
      </c>
      <c r="AF198" s="29">
        <f t="shared" si="32"/>
        <v>0</v>
      </c>
    </row>
    <row r="199" spans="1:32" ht="24" customHeight="1">
      <c r="A199" s="117"/>
      <c r="B199" s="108" t="s">
        <v>187</v>
      </c>
      <c r="C199" s="2" t="s">
        <v>176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29">
        <f t="shared" si="30"/>
        <v>0</v>
      </c>
      <c r="AE199" s="29">
        <f t="shared" si="31"/>
        <v>0</v>
      </c>
      <c r="AF199" s="29">
        <f t="shared" si="32"/>
        <v>0</v>
      </c>
    </row>
    <row r="200" spans="1:32" ht="24" customHeight="1">
      <c r="A200" s="117"/>
      <c r="B200" s="110" t="s">
        <v>187</v>
      </c>
      <c r="C200" s="2" t="s">
        <v>178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29">
        <f t="shared" si="30"/>
        <v>0</v>
      </c>
      <c r="AE200" s="29">
        <f t="shared" si="31"/>
        <v>0</v>
      </c>
      <c r="AF200" s="29">
        <f t="shared" si="32"/>
        <v>0</v>
      </c>
    </row>
    <row r="201" spans="1:32" ht="24" customHeight="1">
      <c r="A201" s="117"/>
      <c r="B201" s="108" t="s">
        <v>186</v>
      </c>
      <c r="C201" s="2" t="s">
        <v>176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29">
        <f t="shared" si="30"/>
        <v>0</v>
      </c>
      <c r="AE201" s="29">
        <f t="shared" si="31"/>
        <v>0</v>
      </c>
      <c r="AF201" s="29">
        <f t="shared" si="32"/>
        <v>0</v>
      </c>
    </row>
    <row r="202" spans="1:32" ht="24" customHeight="1">
      <c r="A202" s="117"/>
      <c r="B202" s="110" t="s">
        <v>186</v>
      </c>
      <c r="C202" s="2" t="s">
        <v>178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29">
        <f t="shared" si="30"/>
        <v>0</v>
      </c>
      <c r="AE202" s="29">
        <f t="shared" si="31"/>
        <v>0</v>
      </c>
      <c r="AF202" s="29">
        <f t="shared" si="32"/>
        <v>0</v>
      </c>
    </row>
    <row r="203" spans="1:32" ht="24" customHeight="1">
      <c r="A203" s="117"/>
      <c r="B203" s="108" t="s">
        <v>185</v>
      </c>
      <c r="C203" s="2" t="s">
        <v>176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29">
        <f t="shared" si="30"/>
        <v>0</v>
      </c>
      <c r="AE203" s="29">
        <f t="shared" si="31"/>
        <v>0</v>
      </c>
      <c r="AF203" s="29">
        <f t="shared" si="32"/>
        <v>0</v>
      </c>
    </row>
    <row r="204" spans="1:32" ht="24" customHeight="1">
      <c r="A204" s="117"/>
      <c r="B204" s="110" t="s">
        <v>185</v>
      </c>
      <c r="C204" s="2" t="s">
        <v>178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29">
        <f t="shared" si="30"/>
        <v>0</v>
      </c>
      <c r="AE204" s="29">
        <f t="shared" si="31"/>
        <v>0</v>
      </c>
      <c r="AF204" s="29">
        <f t="shared" si="32"/>
        <v>0</v>
      </c>
    </row>
    <row r="205" spans="1:32" ht="24" customHeight="1">
      <c r="A205" s="117"/>
      <c r="B205" s="114" t="s">
        <v>184</v>
      </c>
      <c r="C205" s="31" t="s">
        <v>176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29">
        <f t="shared" si="30"/>
        <v>0</v>
      </c>
      <c r="AE205" s="29">
        <f t="shared" si="31"/>
        <v>0</v>
      </c>
      <c r="AF205" s="29">
        <f t="shared" si="32"/>
        <v>0</v>
      </c>
    </row>
    <row r="206" spans="1:32" ht="24" customHeight="1">
      <c r="A206" s="117"/>
      <c r="B206" s="116" t="s">
        <v>180</v>
      </c>
      <c r="C206" s="31" t="s">
        <v>178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29">
        <f t="shared" si="30"/>
        <v>0</v>
      </c>
      <c r="AE206" s="29">
        <f t="shared" si="31"/>
        <v>0</v>
      </c>
      <c r="AF206" s="29">
        <f t="shared" si="32"/>
        <v>0</v>
      </c>
    </row>
    <row r="207" spans="1:32" ht="24" customHeight="1">
      <c r="A207" s="118" t="s">
        <v>183</v>
      </c>
      <c r="B207" s="108" t="s">
        <v>51</v>
      </c>
      <c r="C207" s="3" t="s">
        <v>174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29">
        <f t="shared" si="30"/>
        <v>0</v>
      </c>
      <c r="AE207" s="29">
        <f t="shared" si="31"/>
        <v>0</v>
      </c>
      <c r="AF207" s="29">
        <f t="shared" si="32"/>
        <v>0</v>
      </c>
    </row>
    <row r="208" spans="1:32" ht="24" customHeight="1">
      <c r="A208" s="119"/>
      <c r="B208" s="109"/>
      <c r="C208" s="2" t="s">
        <v>176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29">
        <f aca="true" t="shared" si="33" ref="AD208:AE211">+AB208+Z208+X208+V208+T208+R208+P208+N208+L208+J208+H208+F208+D208</f>
        <v>0</v>
      </c>
      <c r="AE208" s="29">
        <f t="shared" si="33"/>
        <v>0</v>
      </c>
      <c r="AF208" s="29">
        <f>+AE208+AD208</f>
        <v>0</v>
      </c>
    </row>
    <row r="209" spans="1:32" ht="24" customHeight="1">
      <c r="A209" s="119"/>
      <c r="B209" s="110"/>
      <c r="C209" s="2" t="s">
        <v>178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29">
        <f t="shared" si="33"/>
        <v>0</v>
      </c>
      <c r="AE209" s="29">
        <f t="shared" si="33"/>
        <v>0</v>
      </c>
      <c r="AF209" s="29">
        <f>+AE209+AD209</f>
        <v>0</v>
      </c>
    </row>
    <row r="210" spans="1:32" ht="24" customHeight="1">
      <c r="A210" s="119"/>
      <c r="B210" s="108" t="s">
        <v>182</v>
      </c>
      <c r="C210" s="3" t="s">
        <v>174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29">
        <f t="shared" si="33"/>
        <v>0</v>
      </c>
      <c r="AE210" s="29">
        <f t="shared" si="33"/>
        <v>0</v>
      </c>
      <c r="AF210" s="29">
        <f>+AE210+AD210</f>
        <v>0</v>
      </c>
    </row>
    <row r="211" spans="1:32" ht="24" customHeight="1">
      <c r="A211" s="119"/>
      <c r="B211" s="109"/>
      <c r="C211" s="2" t="s">
        <v>176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29">
        <f t="shared" si="33"/>
        <v>0</v>
      </c>
      <c r="AE211" s="29">
        <f t="shared" si="33"/>
        <v>0</v>
      </c>
      <c r="AF211" s="29">
        <f>+AE211+AD211</f>
        <v>0</v>
      </c>
    </row>
    <row r="212" spans="1:32" ht="24" customHeight="1">
      <c r="A212" s="119"/>
      <c r="B212" s="110"/>
      <c r="C212" s="2" t="s">
        <v>178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29">
        <f t="shared" si="30"/>
        <v>0</v>
      </c>
      <c r="AE212" s="29">
        <f t="shared" si="31"/>
        <v>0</v>
      </c>
      <c r="AF212" s="29">
        <f t="shared" si="32"/>
        <v>0</v>
      </c>
    </row>
    <row r="213" spans="1:32" ht="24" customHeight="1">
      <c r="A213" s="119"/>
      <c r="B213" s="108" t="s">
        <v>181</v>
      </c>
      <c r="C213" s="3" t="s">
        <v>174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29">
        <f t="shared" si="30"/>
        <v>0</v>
      </c>
      <c r="AE213" s="29">
        <f t="shared" si="31"/>
        <v>0</v>
      </c>
      <c r="AF213" s="29">
        <f t="shared" si="32"/>
        <v>0</v>
      </c>
    </row>
    <row r="214" spans="1:32" ht="24" customHeight="1">
      <c r="A214" s="119"/>
      <c r="B214" s="109"/>
      <c r="C214" s="2" t="s">
        <v>176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29">
        <f t="shared" si="30"/>
        <v>0</v>
      </c>
      <c r="AE214" s="29">
        <f t="shared" si="31"/>
        <v>0</v>
      </c>
      <c r="AF214" s="29">
        <f t="shared" si="32"/>
        <v>0</v>
      </c>
    </row>
    <row r="215" spans="1:32" ht="24" customHeight="1">
      <c r="A215" s="119"/>
      <c r="B215" s="110"/>
      <c r="C215" s="2" t="s">
        <v>178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29">
        <f t="shared" si="30"/>
        <v>0</v>
      </c>
      <c r="AE215" s="29">
        <f t="shared" si="31"/>
        <v>0</v>
      </c>
      <c r="AF215" s="29">
        <f t="shared" si="32"/>
        <v>0</v>
      </c>
    </row>
    <row r="216" spans="1:32" ht="24" customHeight="1">
      <c r="A216" s="119"/>
      <c r="B216" s="114" t="s">
        <v>180</v>
      </c>
      <c r="C216" s="33" t="s">
        <v>174</v>
      </c>
      <c r="D216" s="32">
        <f>+D207+D210+D213</f>
        <v>0</v>
      </c>
      <c r="E216" s="32">
        <f aca="true" t="shared" si="34" ref="E216:AC218">+E207+E210+E213</f>
        <v>0</v>
      </c>
      <c r="F216" s="32">
        <f t="shared" si="34"/>
        <v>0</v>
      </c>
      <c r="G216" s="32">
        <f t="shared" si="34"/>
        <v>0</v>
      </c>
      <c r="H216" s="32">
        <f t="shared" si="34"/>
        <v>0</v>
      </c>
      <c r="I216" s="32">
        <f t="shared" si="34"/>
        <v>0</v>
      </c>
      <c r="J216" s="32">
        <f t="shared" si="34"/>
        <v>0</v>
      </c>
      <c r="K216" s="32">
        <f t="shared" si="34"/>
        <v>0</v>
      </c>
      <c r="L216" s="32">
        <f t="shared" si="34"/>
        <v>0</v>
      </c>
      <c r="M216" s="32">
        <f t="shared" si="34"/>
        <v>0</v>
      </c>
      <c r="N216" s="32">
        <f t="shared" si="34"/>
        <v>0</v>
      </c>
      <c r="O216" s="32">
        <f t="shared" si="34"/>
        <v>0</v>
      </c>
      <c r="P216" s="32">
        <f t="shared" si="34"/>
        <v>0</v>
      </c>
      <c r="Q216" s="32">
        <f t="shared" si="34"/>
        <v>0</v>
      </c>
      <c r="R216" s="32">
        <f t="shared" si="34"/>
        <v>0</v>
      </c>
      <c r="S216" s="32">
        <f t="shared" si="34"/>
        <v>0</v>
      </c>
      <c r="T216" s="32">
        <f t="shared" si="34"/>
        <v>0</v>
      </c>
      <c r="U216" s="32">
        <f t="shared" si="34"/>
        <v>0</v>
      </c>
      <c r="V216" s="32">
        <f t="shared" si="34"/>
        <v>0</v>
      </c>
      <c r="W216" s="32">
        <f t="shared" si="34"/>
        <v>0</v>
      </c>
      <c r="X216" s="32">
        <f t="shared" si="34"/>
        <v>0</v>
      </c>
      <c r="Y216" s="32">
        <f t="shared" si="34"/>
        <v>0</v>
      </c>
      <c r="Z216" s="32">
        <f t="shared" si="34"/>
        <v>0</v>
      </c>
      <c r="AA216" s="32">
        <f t="shared" si="34"/>
        <v>0</v>
      </c>
      <c r="AB216" s="32">
        <f t="shared" si="34"/>
        <v>0</v>
      </c>
      <c r="AC216" s="32">
        <f t="shared" si="34"/>
        <v>0</v>
      </c>
      <c r="AD216" s="29">
        <f t="shared" si="30"/>
        <v>0</v>
      </c>
      <c r="AE216" s="29">
        <f t="shared" si="31"/>
        <v>0</v>
      </c>
      <c r="AF216" s="29">
        <f t="shared" si="32"/>
        <v>0</v>
      </c>
    </row>
    <row r="217" spans="1:32" ht="24" customHeight="1">
      <c r="A217" s="119"/>
      <c r="B217" s="115"/>
      <c r="C217" s="31" t="s">
        <v>176</v>
      </c>
      <c r="D217" s="32">
        <f aca="true" t="shared" si="35" ref="D217:S218">+D208+D211+D214</f>
        <v>0</v>
      </c>
      <c r="E217" s="32">
        <f t="shared" si="35"/>
        <v>0</v>
      </c>
      <c r="F217" s="32">
        <f t="shared" si="35"/>
        <v>0</v>
      </c>
      <c r="G217" s="32">
        <f t="shared" si="35"/>
        <v>0</v>
      </c>
      <c r="H217" s="32">
        <f t="shared" si="35"/>
        <v>0</v>
      </c>
      <c r="I217" s="32">
        <f t="shared" si="35"/>
        <v>0</v>
      </c>
      <c r="J217" s="32">
        <f t="shared" si="35"/>
        <v>0</v>
      </c>
      <c r="K217" s="32">
        <f t="shared" si="35"/>
        <v>0</v>
      </c>
      <c r="L217" s="32">
        <f t="shared" si="35"/>
        <v>0</v>
      </c>
      <c r="M217" s="32">
        <f t="shared" si="35"/>
        <v>0</v>
      </c>
      <c r="N217" s="32">
        <f t="shared" si="35"/>
        <v>0</v>
      </c>
      <c r="O217" s="32">
        <f t="shared" si="35"/>
        <v>0</v>
      </c>
      <c r="P217" s="32">
        <f t="shared" si="35"/>
        <v>0</v>
      </c>
      <c r="Q217" s="32">
        <f t="shared" si="35"/>
        <v>0</v>
      </c>
      <c r="R217" s="32">
        <f t="shared" si="35"/>
        <v>0</v>
      </c>
      <c r="S217" s="32">
        <f t="shared" si="35"/>
        <v>0</v>
      </c>
      <c r="T217" s="32">
        <f t="shared" si="34"/>
        <v>0</v>
      </c>
      <c r="U217" s="32">
        <f t="shared" si="34"/>
        <v>0</v>
      </c>
      <c r="V217" s="32">
        <f t="shared" si="34"/>
        <v>0</v>
      </c>
      <c r="W217" s="32">
        <f t="shared" si="34"/>
        <v>0</v>
      </c>
      <c r="X217" s="32">
        <f t="shared" si="34"/>
        <v>0</v>
      </c>
      <c r="Y217" s="32">
        <f t="shared" si="34"/>
        <v>0</v>
      </c>
      <c r="Z217" s="32">
        <f t="shared" si="34"/>
        <v>0</v>
      </c>
      <c r="AA217" s="32">
        <f t="shared" si="34"/>
        <v>0</v>
      </c>
      <c r="AB217" s="32">
        <f t="shared" si="34"/>
        <v>0</v>
      </c>
      <c r="AC217" s="32">
        <f t="shared" si="34"/>
        <v>0</v>
      </c>
      <c r="AD217" s="29">
        <f t="shared" si="30"/>
        <v>0</v>
      </c>
      <c r="AE217" s="29">
        <f t="shared" si="31"/>
        <v>0</v>
      </c>
      <c r="AF217" s="29">
        <f t="shared" si="32"/>
        <v>0</v>
      </c>
    </row>
    <row r="218" spans="1:32" ht="24" customHeight="1">
      <c r="A218" s="120"/>
      <c r="B218" s="116"/>
      <c r="C218" s="31" t="s">
        <v>178</v>
      </c>
      <c r="D218" s="32">
        <f t="shared" si="35"/>
        <v>0</v>
      </c>
      <c r="E218" s="32">
        <f t="shared" si="34"/>
        <v>0</v>
      </c>
      <c r="F218" s="32">
        <f t="shared" si="34"/>
        <v>0</v>
      </c>
      <c r="G218" s="32">
        <f t="shared" si="34"/>
        <v>0</v>
      </c>
      <c r="H218" s="32">
        <f t="shared" si="34"/>
        <v>0</v>
      </c>
      <c r="I218" s="32">
        <f t="shared" si="34"/>
        <v>0</v>
      </c>
      <c r="J218" s="32">
        <f t="shared" si="34"/>
        <v>0</v>
      </c>
      <c r="K218" s="32">
        <f t="shared" si="34"/>
        <v>0</v>
      </c>
      <c r="L218" s="32">
        <f t="shared" si="34"/>
        <v>0</v>
      </c>
      <c r="M218" s="32">
        <f t="shared" si="34"/>
        <v>0</v>
      </c>
      <c r="N218" s="32">
        <f t="shared" si="34"/>
        <v>0</v>
      </c>
      <c r="O218" s="32">
        <f t="shared" si="34"/>
        <v>0</v>
      </c>
      <c r="P218" s="32">
        <f t="shared" si="34"/>
        <v>0</v>
      </c>
      <c r="Q218" s="32">
        <f t="shared" si="34"/>
        <v>0</v>
      </c>
      <c r="R218" s="32">
        <f t="shared" si="34"/>
        <v>0</v>
      </c>
      <c r="S218" s="32">
        <f t="shared" si="34"/>
        <v>0</v>
      </c>
      <c r="T218" s="32">
        <f t="shared" si="34"/>
        <v>0</v>
      </c>
      <c r="U218" s="32">
        <f t="shared" si="34"/>
        <v>0</v>
      </c>
      <c r="V218" s="32">
        <f t="shared" si="34"/>
        <v>0</v>
      </c>
      <c r="W218" s="32">
        <f t="shared" si="34"/>
        <v>0</v>
      </c>
      <c r="X218" s="32">
        <f t="shared" si="34"/>
        <v>0</v>
      </c>
      <c r="Y218" s="32">
        <f t="shared" si="34"/>
        <v>0</v>
      </c>
      <c r="Z218" s="32">
        <f t="shared" si="34"/>
        <v>0</v>
      </c>
      <c r="AA218" s="32">
        <f t="shared" si="34"/>
        <v>0</v>
      </c>
      <c r="AB218" s="32">
        <f t="shared" si="34"/>
        <v>0</v>
      </c>
      <c r="AC218" s="32">
        <f t="shared" si="34"/>
        <v>0</v>
      </c>
      <c r="AD218" s="29">
        <f t="shared" si="30"/>
        <v>0</v>
      </c>
      <c r="AE218" s="29">
        <f t="shared" si="31"/>
        <v>0</v>
      </c>
      <c r="AF218" s="29">
        <f t="shared" si="32"/>
        <v>0</v>
      </c>
    </row>
    <row r="219" spans="1:32" ht="24" customHeight="1">
      <c r="A219" s="121" t="s">
        <v>48</v>
      </c>
      <c r="B219" s="122"/>
      <c r="C219" s="3" t="s">
        <v>174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29">
        <f t="shared" si="30"/>
        <v>0</v>
      </c>
      <c r="AE219" s="29">
        <f t="shared" si="31"/>
        <v>0</v>
      </c>
      <c r="AF219" s="29">
        <f t="shared" si="32"/>
        <v>0</v>
      </c>
    </row>
    <row r="220" spans="1:32" ht="24" customHeight="1">
      <c r="A220" s="123"/>
      <c r="B220" s="124"/>
      <c r="C220" s="2" t="s">
        <v>176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29">
        <f t="shared" si="30"/>
        <v>0</v>
      </c>
      <c r="AE220" s="29">
        <f t="shared" si="31"/>
        <v>0</v>
      </c>
      <c r="AF220" s="29">
        <f t="shared" si="32"/>
        <v>0</v>
      </c>
    </row>
    <row r="221" spans="1:32" ht="24" customHeight="1">
      <c r="A221" s="125"/>
      <c r="B221" s="126"/>
      <c r="C221" s="2" t="s">
        <v>178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29">
        <f t="shared" si="30"/>
        <v>0</v>
      </c>
      <c r="AE221" s="29">
        <f t="shared" si="31"/>
        <v>0</v>
      </c>
      <c r="AF221" s="29">
        <f t="shared" si="32"/>
        <v>0</v>
      </c>
    </row>
    <row r="222" spans="1:32" ht="24" customHeight="1">
      <c r="A222" s="127" t="s">
        <v>179</v>
      </c>
      <c r="B222" s="127"/>
      <c r="C222" s="2" t="s">
        <v>176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29">
        <f t="shared" si="30"/>
        <v>0</v>
      </c>
      <c r="AE222" s="29">
        <f t="shared" si="31"/>
        <v>0</v>
      </c>
      <c r="AF222" s="29">
        <f t="shared" si="32"/>
        <v>0</v>
      </c>
    </row>
    <row r="223" spans="1:32" ht="24" customHeight="1">
      <c r="A223" s="127"/>
      <c r="B223" s="127"/>
      <c r="C223" s="2" t="s">
        <v>178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29">
        <f t="shared" si="30"/>
        <v>0</v>
      </c>
      <c r="AE223" s="29">
        <f t="shared" si="31"/>
        <v>0</v>
      </c>
      <c r="AF223" s="29">
        <f t="shared" si="32"/>
        <v>0</v>
      </c>
    </row>
    <row r="224" spans="1:32" ht="24" customHeight="1">
      <c r="A224" s="121" t="s">
        <v>177</v>
      </c>
      <c r="B224" s="122"/>
      <c r="C224" s="2" t="s">
        <v>176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29">
        <f t="shared" si="30"/>
        <v>0</v>
      </c>
      <c r="AE224" s="29">
        <f t="shared" si="31"/>
        <v>0</v>
      </c>
      <c r="AF224" s="29">
        <f t="shared" si="32"/>
        <v>0</v>
      </c>
    </row>
    <row r="225" spans="1:32" ht="24" customHeight="1">
      <c r="A225" s="125"/>
      <c r="B225" s="126"/>
      <c r="C225" s="2" t="s">
        <v>178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29">
        <f t="shared" si="30"/>
        <v>0</v>
      </c>
      <c r="AE225" s="29">
        <f t="shared" si="31"/>
        <v>0</v>
      </c>
      <c r="AF225" s="29">
        <f t="shared" si="32"/>
        <v>0</v>
      </c>
    </row>
    <row r="226" spans="1:32" ht="24" customHeight="1">
      <c r="A226" s="121" t="s">
        <v>175</v>
      </c>
      <c r="B226" s="122"/>
      <c r="C226" s="2" t="s">
        <v>174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29">
        <f t="shared" si="30"/>
        <v>0</v>
      </c>
      <c r="AE226" s="29">
        <f t="shared" si="31"/>
        <v>0</v>
      </c>
      <c r="AF226" s="29">
        <f t="shared" si="32"/>
        <v>0</v>
      </c>
    </row>
    <row r="227" spans="1:32" ht="24" customHeight="1">
      <c r="A227" s="123"/>
      <c r="B227" s="124"/>
      <c r="C227" s="2" t="s">
        <v>176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29">
        <f t="shared" si="30"/>
        <v>0</v>
      </c>
      <c r="AE227" s="29">
        <f t="shared" si="31"/>
        <v>0</v>
      </c>
      <c r="AF227" s="29">
        <f t="shared" si="32"/>
        <v>0</v>
      </c>
    </row>
    <row r="228" spans="1:32" ht="24" customHeight="1">
      <c r="A228" s="125"/>
      <c r="B228" s="126"/>
      <c r="C228" s="2" t="s">
        <v>178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29">
        <f t="shared" si="30"/>
        <v>0</v>
      </c>
      <c r="AE228" s="29">
        <f t="shared" si="31"/>
        <v>0</v>
      </c>
      <c r="AF228" s="29">
        <f t="shared" si="32"/>
        <v>0</v>
      </c>
    </row>
    <row r="229" spans="1:32" ht="24" customHeight="1">
      <c r="A229" s="111" t="s">
        <v>173</v>
      </c>
      <c r="B229" s="112"/>
      <c r="C229" s="113"/>
      <c r="D229" s="34">
        <f aca="true" t="shared" si="36" ref="D229:AC229">+D166+D190+D216+D219+D226</f>
        <v>0</v>
      </c>
      <c r="E229" s="34">
        <f t="shared" si="36"/>
        <v>0</v>
      </c>
      <c r="F229" s="34">
        <f t="shared" si="36"/>
        <v>0</v>
      </c>
      <c r="G229" s="34">
        <f t="shared" si="36"/>
        <v>0</v>
      </c>
      <c r="H229" s="34">
        <f t="shared" si="36"/>
        <v>0</v>
      </c>
      <c r="I229" s="34">
        <f t="shared" si="36"/>
        <v>0</v>
      </c>
      <c r="J229" s="34">
        <f t="shared" si="36"/>
        <v>0</v>
      </c>
      <c r="K229" s="34">
        <f t="shared" si="36"/>
        <v>0</v>
      </c>
      <c r="L229" s="34">
        <f t="shared" si="36"/>
        <v>0</v>
      </c>
      <c r="M229" s="34">
        <f t="shared" si="36"/>
        <v>0</v>
      </c>
      <c r="N229" s="34">
        <f t="shared" si="36"/>
        <v>0</v>
      </c>
      <c r="O229" s="34">
        <f t="shared" si="36"/>
        <v>0</v>
      </c>
      <c r="P229" s="34">
        <f t="shared" si="36"/>
        <v>0</v>
      </c>
      <c r="Q229" s="34">
        <f t="shared" si="36"/>
        <v>0</v>
      </c>
      <c r="R229" s="34">
        <f t="shared" si="36"/>
        <v>0</v>
      </c>
      <c r="S229" s="34">
        <f t="shared" si="36"/>
        <v>0</v>
      </c>
      <c r="T229" s="34">
        <f t="shared" si="36"/>
        <v>0</v>
      </c>
      <c r="U229" s="34">
        <f t="shared" si="36"/>
        <v>0</v>
      </c>
      <c r="V229" s="34">
        <f t="shared" si="36"/>
        <v>0</v>
      </c>
      <c r="W229" s="34">
        <f t="shared" si="36"/>
        <v>0</v>
      </c>
      <c r="X229" s="34">
        <f t="shared" si="36"/>
        <v>0</v>
      </c>
      <c r="Y229" s="34">
        <f t="shared" si="36"/>
        <v>0</v>
      </c>
      <c r="Z229" s="34">
        <f t="shared" si="36"/>
        <v>0</v>
      </c>
      <c r="AA229" s="34">
        <f t="shared" si="36"/>
        <v>0</v>
      </c>
      <c r="AB229" s="34">
        <f t="shared" si="36"/>
        <v>0</v>
      </c>
      <c r="AC229" s="34">
        <f t="shared" si="36"/>
        <v>0</v>
      </c>
      <c r="AD229" s="29">
        <f t="shared" si="30"/>
        <v>0</v>
      </c>
      <c r="AE229" s="29">
        <f t="shared" si="31"/>
        <v>0</v>
      </c>
      <c r="AF229" s="29">
        <f t="shared" si="32"/>
        <v>0</v>
      </c>
    </row>
    <row r="230" spans="1:32" ht="24" customHeight="1">
      <c r="A230" s="111" t="s">
        <v>223</v>
      </c>
      <c r="B230" s="112"/>
      <c r="C230" s="113"/>
      <c r="D230" s="34">
        <f aca="true" t="shared" si="37" ref="D230:AC230">+D120+D122+D124+D126+D128+D144+D146+D148+D150+D164+D167+D191+D205+D217+D220+D222+D224</f>
        <v>0</v>
      </c>
      <c r="E230" s="34">
        <f t="shared" si="37"/>
        <v>0</v>
      </c>
      <c r="F230" s="34">
        <f t="shared" si="37"/>
        <v>0</v>
      </c>
      <c r="G230" s="34">
        <f t="shared" si="37"/>
        <v>0</v>
      </c>
      <c r="H230" s="34">
        <f t="shared" si="37"/>
        <v>0</v>
      </c>
      <c r="I230" s="34">
        <f t="shared" si="37"/>
        <v>0</v>
      </c>
      <c r="J230" s="34">
        <f t="shared" si="37"/>
        <v>0</v>
      </c>
      <c r="K230" s="34">
        <f t="shared" si="37"/>
        <v>0</v>
      </c>
      <c r="L230" s="34">
        <f t="shared" si="37"/>
        <v>0</v>
      </c>
      <c r="M230" s="34">
        <f t="shared" si="37"/>
        <v>0</v>
      </c>
      <c r="N230" s="34">
        <f t="shared" si="37"/>
        <v>0</v>
      </c>
      <c r="O230" s="34">
        <f t="shared" si="37"/>
        <v>0</v>
      </c>
      <c r="P230" s="34">
        <f t="shared" si="37"/>
        <v>0</v>
      </c>
      <c r="Q230" s="34">
        <f t="shared" si="37"/>
        <v>0</v>
      </c>
      <c r="R230" s="34">
        <f t="shared" si="37"/>
        <v>0</v>
      </c>
      <c r="S230" s="34">
        <f t="shared" si="37"/>
        <v>0</v>
      </c>
      <c r="T230" s="34">
        <f t="shared" si="37"/>
        <v>0</v>
      </c>
      <c r="U230" s="34">
        <f t="shared" si="37"/>
        <v>0</v>
      </c>
      <c r="V230" s="34">
        <f t="shared" si="37"/>
        <v>0</v>
      </c>
      <c r="W230" s="34">
        <f t="shared" si="37"/>
        <v>0</v>
      </c>
      <c r="X230" s="34">
        <f t="shared" si="37"/>
        <v>0</v>
      </c>
      <c r="Y230" s="34">
        <f t="shared" si="37"/>
        <v>0</v>
      </c>
      <c r="Z230" s="34">
        <f t="shared" si="37"/>
        <v>0</v>
      </c>
      <c r="AA230" s="34">
        <f t="shared" si="37"/>
        <v>0</v>
      </c>
      <c r="AB230" s="34">
        <f t="shared" si="37"/>
        <v>0</v>
      </c>
      <c r="AC230" s="34">
        <f t="shared" si="37"/>
        <v>0</v>
      </c>
      <c r="AD230" s="29">
        <f t="shared" si="30"/>
        <v>0</v>
      </c>
      <c r="AE230" s="29">
        <f t="shared" si="31"/>
        <v>0</v>
      </c>
      <c r="AF230" s="29">
        <f t="shared" si="32"/>
        <v>0</v>
      </c>
    </row>
    <row r="231" spans="1:32" ht="24" customHeight="1">
      <c r="A231" s="111" t="s">
        <v>172</v>
      </c>
      <c r="B231" s="112"/>
      <c r="C231" s="113"/>
      <c r="D231" s="34">
        <f aca="true" t="shared" si="38" ref="D231:AC231">+D121+D123+D125+D127+D129+D145+D147+D149+D151+D165+D168+D192+D206+D218+D221+D223</f>
        <v>0</v>
      </c>
      <c r="E231" s="34">
        <f t="shared" si="38"/>
        <v>0</v>
      </c>
      <c r="F231" s="34">
        <f t="shared" si="38"/>
        <v>0</v>
      </c>
      <c r="G231" s="34">
        <f t="shared" si="38"/>
        <v>0</v>
      </c>
      <c r="H231" s="34">
        <f t="shared" si="38"/>
        <v>0</v>
      </c>
      <c r="I231" s="34">
        <f t="shared" si="38"/>
        <v>0</v>
      </c>
      <c r="J231" s="34">
        <f t="shared" si="38"/>
        <v>0</v>
      </c>
      <c r="K231" s="34">
        <f t="shared" si="38"/>
        <v>0</v>
      </c>
      <c r="L231" s="34">
        <f t="shared" si="38"/>
        <v>0</v>
      </c>
      <c r="M231" s="34">
        <f t="shared" si="38"/>
        <v>0</v>
      </c>
      <c r="N231" s="34">
        <f t="shared" si="38"/>
        <v>0</v>
      </c>
      <c r="O231" s="34">
        <f t="shared" si="38"/>
        <v>0</v>
      </c>
      <c r="P231" s="34">
        <f t="shared" si="38"/>
        <v>0</v>
      </c>
      <c r="Q231" s="34">
        <f t="shared" si="38"/>
        <v>0</v>
      </c>
      <c r="R231" s="34">
        <f t="shared" si="38"/>
        <v>0</v>
      </c>
      <c r="S231" s="34">
        <f t="shared" si="38"/>
        <v>0</v>
      </c>
      <c r="T231" s="34">
        <f t="shared" si="38"/>
        <v>0</v>
      </c>
      <c r="U231" s="34">
        <f t="shared" si="38"/>
        <v>0</v>
      </c>
      <c r="V231" s="34">
        <f t="shared" si="38"/>
        <v>0</v>
      </c>
      <c r="W231" s="34">
        <f t="shared" si="38"/>
        <v>0</v>
      </c>
      <c r="X231" s="34">
        <f t="shared" si="38"/>
        <v>0</v>
      </c>
      <c r="Y231" s="34">
        <f t="shared" si="38"/>
        <v>0</v>
      </c>
      <c r="Z231" s="34">
        <f t="shared" si="38"/>
        <v>0</v>
      </c>
      <c r="AA231" s="34">
        <f t="shared" si="38"/>
        <v>0</v>
      </c>
      <c r="AB231" s="34">
        <f t="shared" si="38"/>
        <v>0</v>
      </c>
      <c r="AC231" s="34">
        <f t="shared" si="38"/>
        <v>0</v>
      </c>
      <c r="AD231" s="29">
        <f t="shared" si="30"/>
        <v>0</v>
      </c>
      <c r="AE231" s="29">
        <f t="shared" si="31"/>
        <v>0</v>
      </c>
      <c r="AF231" s="29">
        <f t="shared" si="32"/>
        <v>0</v>
      </c>
    </row>
    <row r="232" spans="1:32" ht="24" customHeight="1">
      <c r="A232" s="111" t="s">
        <v>171</v>
      </c>
      <c r="B232" s="112"/>
      <c r="C232" s="113"/>
      <c r="D232" s="34">
        <f aca="true" t="shared" si="39" ref="D232:AC232">+D229+D230+D231</f>
        <v>0</v>
      </c>
      <c r="E232" s="34">
        <f t="shared" si="39"/>
        <v>0</v>
      </c>
      <c r="F232" s="34">
        <f t="shared" si="39"/>
        <v>0</v>
      </c>
      <c r="G232" s="34">
        <f t="shared" si="39"/>
        <v>0</v>
      </c>
      <c r="H232" s="34">
        <f t="shared" si="39"/>
        <v>0</v>
      </c>
      <c r="I232" s="34">
        <f t="shared" si="39"/>
        <v>0</v>
      </c>
      <c r="J232" s="34">
        <f t="shared" si="39"/>
        <v>0</v>
      </c>
      <c r="K232" s="34">
        <f t="shared" si="39"/>
        <v>0</v>
      </c>
      <c r="L232" s="34">
        <f t="shared" si="39"/>
        <v>0</v>
      </c>
      <c r="M232" s="34">
        <f t="shared" si="39"/>
        <v>0</v>
      </c>
      <c r="N232" s="34">
        <f t="shared" si="39"/>
        <v>0</v>
      </c>
      <c r="O232" s="34">
        <f t="shared" si="39"/>
        <v>0</v>
      </c>
      <c r="P232" s="34">
        <f t="shared" si="39"/>
        <v>0</v>
      </c>
      <c r="Q232" s="34">
        <f t="shared" si="39"/>
        <v>0</v>
      </c>
      <c r="R232" s="34">
        <f t="shared" si="39"/>
        <v>0</v>
      </c>
      <c r="S232" s="34">
        <f t="shared" si="39"/>
        <v>0</v>
      </c>
      <c r="T232" s="34">
        <f t="shared" si="39"/>
        <v>0</v>
      </c>
      <c r="U232" s="34">
        <f t="shared" si="39"/>
        <v>0</v>
      </c>
      <c r="V232" s="34">
        <f t="shared" si="39"/>
        <v>0</v>
      </c>
      <c r="W232" s="34">
        <f t="shared" si="39"/>
        <v>0</v>
      </c>
      <c r="X232" s="34">
        <f t="shared" si="39"/>
        <v>0</v>
      </c>
      <c r="Y232" s="34">
        <f t="shared" si="39"/>
        <v>0</v>
      </c>
      <c r="Z232" s="34">
        <f t="shared" si="39"/>
        <v>0</v>
      </c>
      <c r="AA232" s="34">
        <f t="shared" si="39"/>
        <v>0</v>
      </c>
      <c r="AB232" s="34">
        <f t="shared" si="39"/>
        <v>0</v>
      </c>
      <c r="AC232" s="34">
        <f t="shared" si="39"/>
        <v>0</v>
      </c>
      <c r="AD232" s="29">
        <f t="shared" si="30"/>
        <v>0</v>
      </c>
      <c r="AE232" s="29">
        <f t="shared" si="31"/>
        <v>0</v>
      </c>
      <c r="AF232" s="29">
        <f t="shared" si="32"/>
        <v>0</v>
      </c>
    </row>
  </sheetData>
  <sheetProtection/>
  <mergeCells count="146">
    <mergeCell ref="B140:B141"/>
    <mergeCell ref="B160:B161"/>
    <mergeCell ref="A166:B168"/>
    <mergeCell ref="A169:A192"/>
    <mergeCell ref="B169:B171"/>
    <mergeCell ref="B154:B155"/>
    <mergeCell ref="B156:B157"/>
    <mergeCell ref="B158:B159"/>
    <mergeCell ref="B162:B163"/>
    <mergeCell ref="A150:B151"/>
    <mergeCell ref="A152:A165"/>
    <mergeCell ref="B142:B143"/>
    <mergeCell ref="B144:B145"/>
    <mergeCell ref="B152:B153"/>
    <mergeCell ref="B164:B165"/>
    <mergeCell ref="R2:S2"/>
    <mergeCell ref="A12:B13"/>
    <mergeCell ref="A32:B33"/>
    <mergeCell ref="A34:B35"/>
    <mergeCell ref="A36:A49"/>
    <mergeCell ref="X118:Y118"/>
    <mergeCell ref="F118:G118"/>
    <mergeCell ref="A128:B129"/>
    <mergeCell ref="T118:U118"/>
    <mergeCell ref="C118:C119"/>
    <mergeCell ref="D118:E118"/>
    <mergeCell ref="H118:I118"/>
    <mergeCell ref="V118:W118"/>
    <mergeCell ref="R118:S118"/>
    <mergeCell ref="A118:B119"/>
    <mergeCell ref="Z118:AA118"/>
    <mergeCell ref="A4:B5"/>
    <mergeCell ref="A6:B7"/>
    <mergeCell ref="A8:B9"/>
    <mergeCell ref="A10:B11"/>
    <mergeCell ref="B42:B43"/>
    <mergeCell ref="B74:B76"/>
    <mergeCell ref="B26:B27"/>
    <mergeCell ref="B28:B29"/>
    <mergeCell ref="A30:B31"/>
    <mergeCell ref="AB118:AC118"/>
    <mergeCell ref="J118:K118"/>
    <mergeCell ref="L118:M118"/>
    <mergeCell ref="N118:O118"/>
    <mergeCell ref="P118:Q118"/>
    <mergeCell ref="Z2:AA2"/>
    <mergeCell ref="AB2:AC2"/>
    <mergeCell ref="A117:AF117"/>
    <mergeCell ref="AD118:AF118"/>
    <mergeCell ref="B24:B25"/>
    <mergeCell ref="A1:AF1"/>
    <mergeCell ref="A2:B3"/>
    <mergeCell ref="C2:C3"/>
    <mergeCell ref="D2:E2"/>
    <mergeCell ref="F2:G2"/>
    <mergeCell ref="H2:I2"/>
    <mergeCell ref="J2:K2"/>
    <mergeCell ref="L2:M2"/>
    <mergeCell ref="AD2:AF2"/>
    <mergeCell ref="T2:U2"/>
    <mergeCell ref="V2:W2"/>
    <mergeCell ref="X2:Y2"/>
    <mergeCell ref="A14:A29"/>
    <mergeCell ref="B14:B15"/>
    <mergeCell ref="B16:B17"/>
    <mergeCell ref="B18:B19"/>
    <mergeCell ref="B20:B21"/>
    <mergeCell ref="B22:B23"/>
    <mergeCell ref="N2:O2"/>
    <mergeCell ref="P2:Q2"/>
    <mergeCell ref="B62:B64"/>
    <mergeCell ref="B68:B70"/>
    <mergeCell ref="B85:B86"/>
    <mergeCell ref="B87:B88"/>
    <mergeCell ref="B36:B37"/>
    <mergeCell ref="B38:B39"/>
    <mergeCell ref="B40:B41"/>
    <mergeCell ref="B44:B45"/>
    <mergeCell ref="B46:B47"/>
    <mergeCell ref="B48:B49"/>
    <mergeCell ref="B100:B102"/>
    <mergeCell ref="B97:B99"/>
    <mergeCell ref="B91:B93"/>
    <mergeCell ref="B94:B96"/>
    <mergeCell ref="A77:A90"/>
    <mergeCell ref="A50:B52"/>
    <mergeCell ref="A53:A76"/>
    <mergeCell ref="B53:B55"/>
    <mergeCell ref="B56:B58"/>
    <mergeCell ref="B59:B61"/>
    <mergeCell ref="A103:B105"/>
    <mergeCell ref="B132:B133"/>
    <mergeCell ref="A108:B109"/>
    <mergeCell ref="A110:B112"/>
    <mergeCell ref="B89:B90"/>
    <mergeCell ref="B77:B78"/>
    <mergeCell ref="B79:B80"/>
    <mergeCell ref="B81:B82"/>
    <mergeCell ref="B83:B84"/>
    <mergeCell ref="A91:A102"/>
    <mergeCell ref="A126:B127"/>
    <mergeCell ref="B134:B135"/>
    <mergeCell ref="B136:B137"/>
    <mergeCell ref="A106:B107"/>
    <mergeCell ref="A113:C113"/>
    <mergeCell ref="A114:C114"/>
    <mergeCell ref="B130:B131"/>
    <mergeCell ref="B201:B202"/>
    <mergeCell ref="B203:B204"/>
    <mergeCell ref="B205:B206"/>
    <mergeCell ref="A115:C115"/>
    <mergeCell ref="A130:A145"/>
    <mergeCell ref="A146:B147"/>
    <mergeCell ref="A148:B149"/>
    <mergeCell ref="A120:B121"/>
    <mergeCell ref="A122:B123"/>
    <mergeCell ref="A124:B125"/>
    <mergeCell ref="A232:C232"/>
    <mergeCell ref="A207:A218"/>
    <mergeCell ref="B216:B218"/>
    <mergeCell ref="A219:B221"/>
    <mergeCell ref="A222:B223"/>
    <mergeCell ref="B213:B215"/>
    <mergeCell ref="A224:B225"/>
    <mergeCell ref="A226:B228"/>
    <mergeCell ref="B207:B209"/>
    <mergeCell ref="B210:B212"/>
    <mergeCell ref="A230:C230"/>
    <mergeCell ref="A231:C231"/>
    <mergeCell ref="A116:C116"/>
    <mergeCell ref="B172:B174"/>
    <mergeCell ref="B175:B177"/>
    <mergeCell ref="B178:B180"/>
    <mergeCell ref="B138:B139"/>
    <mergeCell ref="B181:B183"/>
    <mergeCell ref="B190:B192"/>
    <mergeCell ref="A193:A206"/>
    <mergeCell ref="B184:B186"/>
    <mergeCell ref="B187:B189"/>
    <mergeCell ref="B65:B67"/>
    <mergeCell ref="B71:B73"/>
    <mergeCell ref="A229:C229"/>
    <mergeCell ref="B193:B194"/>
    <mergeCell ref="B195:B196"/>
    <mergeCell ref="B197:B198"/>
    <mergeCell ref="B199:B200"/>
  </mergeCells>
  <printOptions horizontalCentered="1" verticalCentered="1"/>
  <pageMargins left="0.31496062992126" right="0.275590551181102" top="0.196850393700787" bottom="0.31496062992126" header="0.15748031496063" footer="0.31496062992126"/>
  <pageSetup fitToHeight="0" fitToWidth="1" horizontalDpi="600" verticalDpi="600" orientation="landscape" paperSize="9" scale="81" r:id="rId1"/>
  <rowBreaks count="9" manualBreakCount="9">
    <brk id="27" max="31" man="1"/>
    <brk id="52" max="255" man="1"/>
    <brk id="76" max="255" man="1"/>
    <brk id="102" max="255" man="1"/>
    <brk id="116" max="255" man="1"/>
    <brk id="143" max="255" man="1"/>
    <brk id="168" max="255" man="1"/>
    <brk id="192" max="255" man="1"/>
    <brk id="2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80"/>
  <sheetViews>
    <sheetView rightToLeft="1" view="pageBreakPreview" zoomScale="60" zoomScalePageLayoutView="0" workbookViewId="0" topLeftCell="A19">
      <selection activeCell="H13" sqref="H13"/>
    </sheetView>
  </sheetViews>
  <sheetFormatPr defaultColWidth="9.00390625" defaultRowHeight="15"/>
  <cols>
    <col min="1" max="1" width="27.421875" style="14" bestFit="1" customWidth="1"/>
    <col min="2" max="3" width="5.57421875" style="14" bestFit="1" customWidth="1"/>
    <col min="4" max="4" width="4.7109375" style="14" customWidth="1"/>
    <col min="5" max="5" width="6.28125" style="14" customWidth="1"/>
    <col min="6" max="15" width="4.7109375" style="14" customWidth="1"/>
    <col min="16" max="18" width="6.140625" style="14" customWidth="1"/>
    <col min="19" max="16384" width="9.00390625" style="14" customWidth="1"/>
  </cols>
  <sheetData>
    <row r="1" spans="1:18" ht="27.75">
      <c r="A1" s="143" t="s">
        <v>267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7.75">
      <c r="A2" s="59" t="s">
        <v>109</v>
      </c>
      <c r="B2" s="59" t="s">
        <v>2</v>
      </c>
      <c r="C2" s="59"/>
      <c r="D2" s="59" t="s">
        <v>300</v>
      </c>
      <c r="E2" s="59"/>
      <c r="F2" s="144" t="s">
        <v>299</v>
      </c>
      <c r="G2" s="145"/>
      <c r="H2" s="71" t="s">
        <v>108</v>
      </c>
      <c r="I2" s="72"/>
      <c r="J2" s="71" t="s">
        <v>96</v>
      </c>
      <c r="K2" s="72"/>
      <c r="L2" s="59" t="s">
        <v>102</v>
      </c>
      <c r="M2" s="59"/>
      <c r="N2" s="59" t="s">
        <v>22</v>
      </c>
      <c r="O2" s="59"/>
      <c r="P2" s="59" t="s">
        <v>0</v>
      </c>
      <c r="Q2" s="59"/>
      <c r="R2" s="59"/>
    </row>
    <row r="3" spans="1:18" ht="23.25" customHeight="1">
      <c r="A3" s="59"/>
      <c r="B3" s="26" t="s">
        <v>110</v>
      </c>
      <c r="C3" s="26" t="s">
        <v>111</v>
      </c>
      <c r="D3" s="26" t="s">
        <v>110</v>
      </c>
      <c r="E3" s="26" t="s">
        <v>111</v>
      </c>
      <c r="F3" s="26" t="s">
        <v>110</v>
      </c>
      <c r="G3" s="26" t="s">
        <v>111</v>
      </c>
      <c r="H3" s="26" t="s">
        <v>110</v>
      </c>
      <c r="I3" s="26" t="s">
        <v>111</v>
      </c>
      <c r="J3" s="26" t="s">
        <v>110</v>
      </c>
      <c r="K3" s="26" t="s">
        <v>111</v>
      </c>
      <c r="L3" s="26" t="s">
        <v>110</v>
      </c>
      <c r="M3" s="26" t="s">
        <v>111</v>
      </c>
      <c r="N3" s="26" t="s">
        <v>110</v>
      </c>
      <c r="O3" s="26" t="s">
        <v>111</v>
      </c>
      <c r="P3" s="26" t="s">
        <v>110</v>
      </c>
      <c r="Q3" s="26" t="s">
        <v>111</v>
      </c>
      <c r="R3" s="26" t="s">
        <v>20</v>
      </c>
    </row>
    <row r="4" spans="1:18" ht="23.25" customHeight="1">
      <c r="A4" s="27" t="s">
        <v>153</v>
      </c>
      <c r="B4" s="27">
        <v>48</v>
      </c>
      <c r="C4" s="27">
        <v>41</v>
      </c>
      <c r="D4" s="27">
        <v>0</v>
      </c>
      <c r="E4" s="27">
        <v>1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2</v>
      </c>
      <c r="M4" s="27">
        <v>0</v>
      </c>
      <c r="N4" s="27">
        <v>0</v>
      </c>
      <c r="O4" s="27">
        <v>0</v>
      </c>
      <c r="P4" s="26">
        <f>+N4+L4+J4+H4+F4+D4+B4</f>
        <v>50</v>
      </c>
      <c r="Q4" s="26">
        <f aca="true" t="shared" si="0" ref="Q4:Q15">+O4+M4+K4+I4+G4+E4+C4</f>
        <v>42</v>
      </c>
      <c r="R4" s="26">
        <f aca="true" t="shared" si="1" ref="R4:R15">+Q4+P4</f>
        <v>92</v>
      </c>
    </row>
    <row r="5" spans="1:18" ht="23.25" customHeight="1">
      <c r="A5" s="18" t="s">
        <v>103</v>
      </c>
      <c r="B5" s="27">
        <v>76</v>
      </c>
      <c r="C5" s="27">
        <v>77</v>
      </c>
      <c r="D5" s="27">
        <v>2</v>
      </c>
      <c r="E5" s="27">
        <v>1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4</v>
      </c>
      <c r="M5" s="27">
        <v>0</v>
      </c>
      <c r="N5" s="27">
        <v>0</v>
      </c>
      <c r="O5" s="27">
        <v>0</v>
      </c>
      <c r="P5" s="26">
        <f aca="true" t="shared" si="2" ref="P5:P15">+N5+L5+J5+H5+F5+D5+B5</f>
        <v>82</v>
      </c>
      <c r="Q5" s="26">
        <f t="shared" si="0"/>
        <v>78</v>
      </c>
      <c r="R5" s="26">
        <f t="shared" si="1"/>
        <v>160</v>
      </c>
    </row>
    <row r="6" spans="1:18" ht="23.25" customHeight="1">
      <c r="A6" s="27" t="s">
        <v>155</v>
      </c>
      <c r="B6" s="27">
        <v>26</v>
      </c>
      <c r="C6" s="27">
        <v>16</v>
      </c>
      <c r="D6" s="27">
        <v>1</v>
      </c>
      <c r="E6" s="27">
        <v>1</v>
      </c>
      <c r="F6" s="27">
        <v>0</v>
      </c>
      <c r="G6" s="27">
        <v>0</v>
      </c>
      <c r="H6" s="27">
        <v>0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6">
        <f t="shared" si="2"/>
        <v>27</v>
      </c>
      <c r="Q6" s="26">
        <f t="shared" si="0"/>
        <v>18</v>
      </c>
      <c r="R6" s="26">
        <f t="shared" si="1"/>
        <v>45</v>
      </c>
    </row>
    <row r="7" spans="1:18" ht="23.25" customHeight="1">
      <c r="A7" s="18" t="s">
        <v>156</v>
      </c>
      <c r="B7" s="27">
        <v>115</v>
      </c>
      <c r="C7" s="27">
        <v>91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1</v>
      </c>
      <c r="K7" s="27">
        <v>0</v>
      </c>
      <c r="L7" s="27">
        <v>1</v>
      </c>
      <c r="M7" s="27">
        <v>0</v>
      </c>
      <c r="N7" s="27">
        <v>0</v>
      </c>
      <c r="O7" s="27">
        <v>0</v>
      </c>
      <c r="P7" s="26">
        <f t="shared" si="2"/>
        <v>118</v>
      </c>
      <c r="Q7" s="26">
        <f t="shared" si="0"/>
        <v>91</v>
      </c>
      <c r="R7" s="26">
        <f t="shared" si="1"/>
        <v>209</v>
      </c>
    </row>
    <row r="8" spans="1:18" ht="23.25" customHeight="1">
      <c r="A8" s="18" t="s">
        <v>157</v>
      </c>
      <c r="B8" s="27">
        <v>36</v>
      </c>
      <c r="C8" s="27">
        <v>12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6">
        <f t="shared" si="2"/>
        <v>36</v>
      </c>
      <c r="Q8" s="26">
        <f t="shared" si="0"/>
        <v>12</v>
      </c>
      <c r="R8" s="26">
        <f t="shared" si="1"/>
        <v>48</v>
      </c>
    </row>
    <row r="9" spans="1:18" ht="23.25" customHeight="1">
      <c r="A9" s="18" t="s">
        <v>104</v>
      </c>
      <c r="B9" s="27">
        <v>45</v>
      </c>
      <c r="C9" s="27">
        <v>31</v>
      </c>
      <c r="D9" s="27">
        <v>3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</v>
      </c>
      <c r="M9" s="27">
        <v>0</v>
      </c>
      <c r="N9" s="27">
        <v>0</v>
      </c>
      <c r="O9" s="27">
        <v>0</v>
      </c>
      <c r="P9" s="26">
        <f t="shared" si="2"/>
        <v>49</v>
      </c>
      <c r="Q9" s="26">
        <f t="shared" si="0"/>
        <v>31</v>
      </c>
      <c r="R9" s="26">
        <f t="shared" si="1"/>
        <v>80</v>
      </c>
    </row>
    <row r="10" spans="1:18" ht="23.25" customHeight="1">
      <c r="A10" s="18" t="s">
        <v>162</v>
      </c>
      <c r="B10" s="27">
        <v>27</v>
      </c>
      <c r="C10" s="27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6">
        <v>0</v>
      </c>
      <c r="Q10" s="26">
        <f t="shared" si="0"/>
        <v>26</v>
      </c>
      <c r="R10" s="26">
        <f t="shared" si="1"/>
        <v>26</v>
      </c>
    </row>
    <row r="11" spans="1:18" ht="23.25" customHeight="1">
      <c r="A11" s="18" t="s">
        <v>161</v>
      </c>
      <c r="B11" s="27">
        <v>92</v>
      </c>
      <c r="C11" s="27">
        <v>131</v>
      </c>
      <c r="D11" s="27">
        <v>1</v>
      </c>
      <c r="E11" s="27">
        <v>5</v>
      </c>
      <c r="F11" s="27">
        <v>0</v>
      </c>
      <c r="G11" s="27">
        <v>0</v>
      </c>
      <c r="H11" s="27">
        <v>0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6">
        <f t="shared" si="2"/>
        <v>93</v>
      </c>
      <c r="Q11" s="26">
        <f t="shared" si="0"/>
        <v>137</v>
      </c>
      <c r="R11" s="26">
        <f t="shared" si="1"/>
        <v>230</v>
      </c>
    </row>
    <row r="12" spans="1:18" ht="23.25" customHeight="1">
      <c r="A12" s="18" t="s">
        <v>163</v>
      </c>
      <c r="B12" s="27">
        <v>15</v>
      </c>
      <c r="C12" s="27">
        <v>25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6">
        <f t="shared" si="2"/>
        <v>15</v>
      </c>
      <c r="Q12" s="26">
        <f t="shared" si="0"/>
        <v>25</v>
      </c>
      <c r="R12" s="26">
        <f t="shared" si="1"/>
        <v>40</v>
      </c>
    </row>
    <row r="13" spans="1:18" ht="23.25" customHeight="1">
      <c r="A13" s="18" t="s">
        <v>105</v>
      </c>
      <c r="B13" s="27">
        <v>4</v>
      </c>
      <c r="C13" s="27">
        <v>8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6">
        <f t="shared" si="2"/>
        <v>4</v>
      </c>
      <c r="Q13" s="26">
        <f t="shared" si="0"/>
        <v>8</v>
      </c>
      <c r="R13" s="26">
        <f t="shared" si="1"/>
        <v>12</v>
      </c>
    </row>
    <row r="14" spans="1:18" ht="23.25" customHeight="1">
      <c r="A14" s="18" t="s">
        <v>106</v>
      </c>
      <c r="B14" s="27">
        <v>2</v>
      </c>
      <c r="C14" s="27">
        <v>2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6">
        <f t="shared" si="2"/>
        <v>2</v>
      </c>
      <c r="Q14" s="26">
        <f t="shared" si="0"/>
        <v>2</v>
      </c>
      <c r="R14" s="26">
        <f t="shared" si="1"/>
        <v>4</v>
      </c>
    </row>
    <row r="15" spans="1:18" ht="23.25" customHeight="1">
      <c r="A15" s="18" t="s">
        <v>107</v>
      </c>
      <c r="B15" s="27">
        <v>3</v>
      </c>
      <c r="C15" s="27">
        <v>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6">
        <f t="shared" si="2"/>
        <v>3</v>
      </c>
      <c r="Q15" s="26">
        <f t="shared" si="0"/>
        <v>5</v>
      </c>
      <c r="R15" s="26">
        <f t="shared" si="1"/>
        <v>8</v>
      </c>
    </row>
    <row r="16" spans="1:18" ht="27.75">
      <c r="A16" s="26" t="s">
        <v>169</v>
      </c>
      <c r="B16" s="26">
        <f>+B4+B5+B6+B7+B8+B9+B11+B10</f>
        <v>465</v>
      </c>
      <c r="C16" s="26">
        <f aca="true" t="shared" si="3" ref="C16:O16">+C4+C5+C6+C7+C8+C9+C11+C10</f>
        <v>425</v>
      </c>
      <c r="D16" s="26">
        <f t="shared" si="3"/>
        <v>8</v>
      </c>
      <c r="E16" s="26">
        <f t="shared" si="3"/>
        <v>8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2</v>
      </c>
      <c r="J16" s="26">
        <f t="shared" si="3"/>
        <v>1</v>
      </c>
      <c r="K16" s="26">
        <f t="shared" si="3"/>
        <v>0</v>
      </c>
      <c r="L16" s="26">
        <f t="shared" si="3"/>
        <v>8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>N16+L16+J16+H16+F16+D16+B16</f>
        <v>482</v>
      </c>
      <c r="Q16" s="26">
        <f>O16+M16+K16+I16+G16+E16+C16</f>
        <v>435</v>
      </c>
      <c r="R16" s="26">
        <f>Q16+P16</f>
        <v>917</v>
      </c>
    </row>
    <row r="17" spans="1:18" ht="27.75">
      <c r="A17" s="26" t="s">
        <v>170</v>
      </c>
      <c r="B17" s="26">
        <f aca="true" t="shared" si="4" ref="B17:R17">+B13+B14+B15+B12</f>
        <v>24</v>
      </c>
      <c r="C17" s="26">
        <f t="shared" si="4"/>
        <v>40</v>
      </c>
      <c r="D17" s="26">
        <f t="shared" si="4"/>
        <v>0</v>
      </c>
      <c r="E17" s="26">
        <f t="shared" si="4"/>
        <v>0</v>
      </c>
      <c r="F17" s="26">
        <f t="shared" si="4"/>
        <v>0</v>
      </c>
      <c r="G17" s="26">
        <f t="shared" si="4"/>
        <v>0</v>
      </c>
      <c r="H17" s="26">
        <f t="shared" si="4"/>
        <v>0</v>
      </c>
      <c r="I17" s="26">
        <f t="shared" si="4"/>
        <v>0</v>
      </c>
      <c r="J17" s="26">
        <f t="shared" si="4"/>
        <v>0</v>
      </c>
      <c r="K17" s="26">
        <f t="shared" si="4"/>
        <v>0</v>
      </c>
      <c r="L17" s="26">
        <f t="shared" si="4"/>
        <v>0</v>
      </c>
      <c r="M17" s="26">
        <f t="shared" si="4"/>
        <v>0</v>
      </c>
      <c r="N17" s="26">
        <f t="shared" si="4"/>
        <v>0</v>
      </c>
      <c r="O17" s="26">
        <f t="shared" si="4"/>
        <v>0</v>
      </c>
      <c r="P17" s="26">
        <f t="shared" si="4"/>
        <v>24</v>
      </c>
      <c r="Q17" s="26">
        <f t="shared" si="4"/>
        <v>40</v>
      </c>
      <c r="R17" s="26">
        <f t="shared" si="4"/>
        <v>64</v>
      </c>
    </row>
    <row r="18" spans="1:18" ht="27.75">
      <c r="A18" s="26" t="s">
        <v>0</v>
      </c>
      <c r="B18" s="26">
        <f aca="true" t="shared" si="5" ref="B18:R18">+B16+B17</f>
        <v>489</v>
      </c>
      <c r="C18" s="26">
        <f t="shared" si="5"/>
        <v>465</v>
      </c>
      <c r="D18" s="26">
        <f t="shared" si="5"/>
        <v>8</v>
      </c>
      <c r="E18" s="26">
        <f t="shared" si="5"/>
        <v>8</v>
      </c>
      <c r="F18" s="26">
        <f t="shared" si="5"/>
        <v>0</v>
      </c>
      <c r="G18" s="26">
        <f t="shared" si="5"/>
        <v>0</v>
      </c>
      <c r="H18" s="26">
        <f t="shared" si="5"/>
        <v>0</v>
      </c>
      <c r="I18" s="26">
        <f t="shared" si="5"/>
        <v>2</v>
      </c>
      <c r="J18" s="26">
        <f t="shared" si="5"/>
        <v>1</v>
      </c>
      <c r="K18" s="26">
        <f t="shared" si="5"/>
        <v>0</v>
      </c>
      <c r="L18" s="26">
        <f t="shared" si="5"/>
        <v>8</v>
      </c>
      <c r="M18" s="26">
        <f t="shared" si="5"/>
        <v>0</v>
      </c>
      <c r="N18" s="26">
        <f t="shared" si="5"/>
        <v>0</v>
      </c>
      <c r="O18" s="26">
        <f t="shared" si="5"/>
        <v>0</v>
      </c>
      <c r="P18" s="26">
        <f t="shared" si="5"/>
        <v>506</v>
      </c>
      <c r="Q18" s="26">
        <f t="shared" si="5"/>
        <v>475</v>
      </c>
      <c r="R18" s="26">
        <f t="shared" si="5"/>
        <v>981</v>
      </c>
    </row>
    <row r="19" spans="1:18" ht="27.75">
      <c r="A19" s="137" t="s">
        <v>235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8" ht="41.25" customHeight="1">
      <c r="A20" s="138" t="s">
        <v>109</v>
      </c>
      <c r="B20" s="138" t="s">
        <v>2</v>
      </c>
      <c r="C20" s="138"/>
      <c r="D20" s="138" t="s">
        <v>3</v>
      </c>
      <c r="E20" s="138"/>
      <c r="F20" s="139" t="s">
        <v>4</v>
      </c>
      <c r="G20" s="140"/>
      <c r="H20" s="141" t="s">
        <v>108</v>
      </c>
      <c r="I20" s="142"/>
      <c r="J20" s="141" t="s">
        <v>96</v>
      </c>
      <c r="K20" s="142"/>
      <c r="L20" s="138" t="s">
        <v>102</v>
      </c>
      <c r="M20" s="138"/>
      <c r="N20" s="138" t="s">
        <v>22</v>
      </c>
      <c r="O20" s="138"/>
      <c r="P20" s="138" t="s">
        <v>0</v>
      </c>
      <c r="Q20" s="138"/>
      <c r="R20" s="138"/>
    </row>
    <row r="21" spans="1:18" ht="24.75" customHeight="1">
      <c r="A21" s="138"/>
      <c r="B21" s="35" t="s">
        <v>110</v>
      </c>
      <c r="C21" s="35" t="s">
        <v>111</v>
      </c>
      <c r="D21" s="35" t="s">
        <v>110</v>
      </c>
      <c r="E21" s="35" t="s">
        <v>111</v>
      </c>
      <c r="F21" s="35" t="s">
        <v>110</v>
      </c>
      <c r="G21" s="35" t="s">
        <v>111</v>
      </c>
      <c r="H21" s="35" t="s">
        <v>110</v>
      </c>
      <c r="I21" s="35" t="s">
        <v>111</v>
      </c>
      <c r="J21" s="35" t="s">
        <v>110</v>
      </c>
      <c r="K21" s="35" t="s">
        <v>111</v>
      </c>
      <c r="L21" s="35" t="s">
        <v>110</v>
      </c>
      <c r="M21" s="35" t="s">
        <v>111</v>
      </c>
      <c r="N21" s="35" t="s">
        <v>110</v>
      </c>
      <c r="O21" s="35" t="s">
        <v>111</v>
      </c>
      <c r="P21" s="35" t="s">
        <v>110</v>
      </c>
      <c r="Q21" s="35" t="s">
        <v>111</v>
      </c>
      <c r="R21" s="35" t="s">
        <v>20</v>
      </c>
    </row>
    <row r="22" spans="1:18" ht="24.75" customHeight="1">
      <c r="A22" s="10" t="s">
        <v>153</v>
      </c>
      <c r="B22" s="13">
        <v>5</v>
      </c>
      <c r="C22" s="13">
        <v>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35">
        <f>+N22+L22+J22+H22+F22+D22+B22</f>
        <v>5</v>
      </c>
      <c r="Q22" s="35">
        <f>+O22+M22+K22+I22+G22+E22+C22</f>
        <v>8</v>
      </c>
      <c r="R22" s="35">
        <f>+Q22+P22</f>
        <v>13</v>
      </c>
    </row>
    <row r="23" spans="1:18" ht="24.75" customHeight="1">
      <c r="A23" s="8" t="s">
        <v>103</v>
      </c>
      <c r="B23" s="13">
        <v>26</v>
      </c>
      <c r="C23" s="13">
        <v>15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35">
        <f aca="true" t="shared" si="6" ref="P23:P36">+N23+L23+J23+H23+F23+D23+B23</f>
        <v>26</v>
      </c>
      <c r="Q23" s="35">
        <f aca="true" t="shared" si="7" ref="Q23:Q36">+O23+M23+K23+I23+G23+E23+C23</f>
        <v>15</v>
      </c>
      <c r="R23" s="35">
        <f aca="true" t="shared" si="8" ref="R23:R36">+Q23+P23</f>
        <v>41</v>
      </c>
    </row>
    <row r="24" spans="1:18" ht="24.75" customHeight="1">
      <c r="A24" s="10" t="s">
        <v>155</v>
      </c>
      <c r="B24" s="13">
        <v>6</v>
      </c>
      <c r="C24" s="13">
        <v>2</v>
      </c>
      <c r="D24" s="13">
        <v>1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13">
        <v>0</v>
      </c>
      <c r="O24" s="13">
        <v>0</v>
      </c>
      <c r="P24" s="35">
        <f t="shared" si="6"/>
        <v>7</v>
      </c>
      <c r="Q24" s="35">
        <f t="shared" si="7"/>
        <v>4</v>
      </c>
      <c r="R24" s="35">
        <f t="shared" si="8"/>
        <v>11</v>
      </c>
    </row>
    <row r="25" spans="1:18" ht="24.75" customHeight="1">
      <c r="A25" s="9" t="s">
        <v>156</v>
      </c>
      <c r="B25" s="10">
        <v>44</v>
      </c>
      <c r="C25" s="10">
        <v>32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35">
        <f t="shared" si="6"/>
        <v>44</v>
      </c>
      <c r="Q25" s="35">
        <f t="shared" si="7"/>
        <v>32</v>
      </c>
      <c r="R25" s="35">
        <f t="shared" si="8"/>
        <v>76</v>
      </c>
    </row>
    <row r="26" spans="1:18" ht="24.75" customHeight="1">
      <c r="A26" s="9" t="s">
        <v>157</v>
      </c>
      <c r="B26" s="13">
        <v>10</v>
      </c>
      <c r="C26" s="13">
        <v>6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35">
        <f t="shared" si="6"/>
        <v>10</v>
      </c>
      <c r="Q26" s="35">
        <f t="shared" si="7"/>
        <v>6</v>
      </c>
      <c r="R26" s="35">
        <f t="shared" si="8"/>
        <v>16</v>
      </c>
    </row>
    <row r="27" spans="1:18" ht="24.75" customHeight="1">
      <c r="A27" s="8" t="s">
        <v>104</v>
      </c>
      <c r="B27" s="13">
        <v>2</v>
      </c>
      <c r="C27" s="13">
        <v>3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35">
        <f t="shared" si="6"/>
        <v>2</v>
      </c>
      <c r="Q27" s="35">
        <f t="shared" si="7"/>
        <v>3</v>
      </c>
      <c r="R27" s="35">
        <f t="shared" si="8"/>
        <v>5</v>
      </c>
    </row>
    <row r="28" spans="1:18" ht="24.75" customHeight="1">
      <c r="A28" s="9" t="s">
        <v>162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35">
        <f t="shared" si="6"/>
        <v>0</v>
      </c>
      <c r="Q28" s="35">
        <f t="shared" si="7"/>
        <v>0</v>
      </c>
      <c r="R28" s="35">
        <f t="shared" si="8"/>
        <v>0</v>
      </c>
    </row>
    <row r="29" spans="1:18" ht="24.75" customHeight="1">
      <c r="A29" s="9" t="s">
        <v>161</v>
      </c>
      <c r="B29" s="13">
        <v>44</v>
      </c>
      <c r="C29" s="13">
        <v>50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35">
        <f t="shared" si="6"/>
        <v>44</v>
      </c>
      <c r="Q29" s="35">
        <f t="shared" si="7"/>
        <v>50</v>
      </c>
      <c r="R29" s="35">
        <f t="shared" si="8"/>
        <v>94</v>
      </c>
    </row>
    <row r="30" spans="1:18" ht="24.75" customHeight="1">
      <c r="A30" s="8" t="s">
        <v>163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35">
        <f t="shared" si="6"/>
        <v>0</v>
      </c>
      <c r="Q30" s="35">
        <f t="shared" si="7"/>
        <v>0</v>
      </c>
      <c r="R30" s="35">
        <f t="shared" si="8"/>
        <v>0</v>
      </c>
    </row>
    <row r="31" spans="1:18" ht="24.75" customHeight="1">
      <c r="A31" s="8" t="s">
        <v>105</v>
      </c>
      <c r="B31" s="13">
        <v>1</v>
      </c>
      <c r="C31" s="13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35">
        <f t="shared" si="6"/>
        <v>1</v>
      </c>
      <c r="Q31" s="35">
        <f t="shared" si="7"/>
        <v>1</v>
      </c>
      <c r="R31" s="35">
        <f t="shared" si="8"/>
        <v>2</v>
      </c>
    </row>
    <row r="32" spans="1:18" ht="24.75" customHeight="1">
      <c r="A32" s="8" t="s">
        <v>106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35">
        <f t="shared" si="6"/>
        <v>0</v>
      </c>
      <c r="Q32" s="35">
        <f t="shared" si="7"/>
        <v>0</v>
      </c>
      <c r="R32" s="35">
        <f t="shared" si="8"/>
        <v>0</v>
      </c>
    </row>
    <row r="33" spans="1:18" ht="24.75" customHeight="1">
      <c r="A33" s="8" t="s">
        <v>107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35">
        <f t="shared" si="6"/>
        <v>0</v>
      </c>
      <c r="Q33" s="35">
        <f t="shared" si="7"/>
        <v>0</v>
      </c>
      <c r="R33" s="35">
        <f t="shared" si="8"/>
        <v>0</v>
      </c>
    </row>
    <row r="34" spans="1:18" ht="27.75">
      <c r="A34" s="26" t="s">
        <v>169</v>
      </c>
      <c r="B34" s="35">
        <f>+B22+B23+B24+B25+B26+B27+B28+B29</f>
        <v>137</v>
      </c>
      <c r="C34" s="35">
        <f aca="true" t="shared" si="9" ref="C34:O34">+C22+C23+C24+C25+C26+C27+C28+C29</f>
        <v>116</v>
      </c>
      <c r="D34" s="35">
        <f t="shared" si="9"/>
        <v>1</v>
      </c>
      <c r="E34" s="35">
        <f t="shared" si="9"/>
        <v>1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1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6"/>
        <v>138</v>
      </c>
      <c r="Q34" s="35">
        <f t="shared" si="7"/>
        <v>118</v>
      </c>
      <c r="R34" s="35">
        <f t="shared" si="8"/>
        <v>256</v>
      </c>
    </row>
    <row r="35" spans="1:18" ht="27.75">
      <c r="A35" s="26" t="s">
        <v>170</v>
      </c>
      <c r="B35" s="35">
        <f>+B30+B31+B32+B33</f>
        <v>1</v>
      </c>
      <c r="C35" s="35">
        <f aca="true" t="shared" si="10" ref="C35:O35">+C30+C31+C32+C33</f>
        <v>1</v>
      </c>
      <c r="D35" s="35">
        <f t="shared" si="10"/>
        <v>0</v>
      </c>
      <c r="E35" s="35">
        <f t="shared" si="10"/>
        <v>0</v>
      </c>
      <c r="F35" s="35">
        <f t="shared" si="10"/>
        <v>0</v>
      </c>
      <c r="G35" s="35">
        <f t="shared" si="10"/>
        <v>0</v>
      </c>
      <c r="H35" s="35">
        <f t="shared" si="10"/>
        <v>0</v>
      </c>
      <c r="I35" s="35">
        <f t="shared" si="10"/>
        <v>0</v>
      </c>
      <c r="J35" s="35">
        <f t="shared" si="10"/>
        <v>0</v>
      </c>
      <c r="K35" s="35">
        <f t="shared" si="10"/>
        <v>0</v>
      </c>
      <c r="L35" s="35">
        <f t="shared" si="10"/>
        <v>0</v>
      </c>
      <c r="M35" s="35">
        <f t="shared" si="10"/>
        <v>0</v>
      </c>
      <c r="N35" s="35">
        <f t="shared" si="10"/>
        <v>0</v>
      </c>
      <c r="O35" s="35">
        <f t="shared" si="10"/>
        <v>0</v>
      </c>
      <c r="P35" s="35">
        <f t="shared" si="6"/>
        <v>1</v>
      </c>
      <c r="Q35" s="35">
        <f t="shared" si="7"/>
        <v>1</v>
      </c>
      <c r="R35" s="35">
        <f t="shared" si="8"/>
        <v>2</v>
      </c>
    </row>
    <row r="36" spans="1:18" ht="27.75">
      <c r="A36" s="26" t="s">
        <v>0</v>
      </c>
      <c r="B36" s="35">
        <f>+B34+B35</f>
        <v>138</v>
      </c>
      <c r="C36" s="35">
        <f aca="true" t="shared" si="11" ref="C36:O36">+C34+C35</f>
        <v>117</v>
      </c>
      <c r="D36" s="35">
        <f t="shared" si="11"/>
        <v>1</v>
      </c>
      <c r="E36" s="35">
        <f t="shared" si="11"/>
        <v>1</v>
      </c>
      <c r="F36" s="35">
        <f t="shared" si="11"/>
        <v>0</v>
      </c>
      <c r="G36" s="35">
        <f t="shared" si="11"/>
        <v>0</v>
      </c>
      <c r="H36" s="35">
        <f t="shared" si="11"/>
        <v>0</v>
      </c>
      <c r="I36" s="35">
        <f t="shared" si="11"/>
        <v>0</v>
      </c>
      <c r="J36" s="35">
        <f t="shared" si="11"/>
        <v>0</v>
      </c>
      <c r="K36" s="35">
        <f t="shared" si="11"/>
        <v>1</v>
      </c>
      <c r="L36" s="35">
        <f t="shared" si="11"/>
        <v>0</v>
      </c>
      <c r="M36" s="35">
        <f t="shared" si="11"/>
        <v>0</v>
      </c>
      <c r="N36" s="35">
        <f t="shared" si="11"/>
        <v>0</v>
      </c>
      <c r="O36" s="35">
        <f t="shared" si="11"/>
        <v>0</v>
      </c>
      <c r="P36" s="35">
        <f t="shared" si="6"/>
        <v>139</v>
      </c>
      <c r="Q36" s="35">
        <f t="shared" si="7"/>
        <v>119</v>
      </c>
      <c r="R36" s="35">
        <f t="shared" si="8"/>
        <v>258</v>
      </c>
    </row>
    <row r="70" spans="1:18" ht="27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27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27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7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27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7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27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27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27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27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27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</sheetData>
  <sheetProtection/>
  <mergeCells count="20">
    <mergeCell ref="A1:R1"/>
    <mergeCell ref="A2:A3"/>
    <mergeCell ref="B2:C2"/>
    <mergeCell ref="D2:E2"/>
    <mergeCell ref="F2:G2"/>
    <mergeCell ref="H2:I2"/>
    <mergeCell ref="J2:K2"/>
    <mergeCell ref="L2:M2"/>
    <mergeCell ref="N2:O2"/>
    <mergeCell ref="P2:R2"/>
    <mergeCell ref="A19:R19"/>
    <mergeCell ref="A20:A21"/>
    <mergeCell ref="B20:C20"/>
    <mergeCell ref="D20:E20"/>
    <mergeCell ref="F20:G20"/>
    <mergeCell ref="H20:I20"/>
    <mergeCell ref="J20:K20"/>
    <mergeCell ref="L20:M20"/>
    <mergeCell ref="N20:O20"/>
    <mergeCell ref="P20:R20"/>
  </mergeCells>
  <printOptions horizontalCentered="1" verticalCentered="1"/>
  <pageMargins left="0.7" right="0.7" top="0.75" bottom="0.75" header="0.3" footer="0.3"/>
  <pageSetup fitToHeight="0" fitToWidth="0" horizontalDpi="600" verticalDpi="600" orientation="landscape" scale="90" r:id="rId1"/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rightToLeft="1" view="pageBreakPreview" zoomScale="60" zoomScalePageLayoutView="0" workbookViewId="0" topLeftCell="A1">
      <selection activeCell="S6" sqref="S6"/>
    </sheetView>
  </sheetViews>
  <sheetFormatPr defaultColWidth="9.00390625" defaultRowHeight="15"/>
  <cols>
    <col min="1" max="1" width="26.8515625" style="28" bestFit="1" customWidth="1"/>
    <col min="2" max="5" width="4.7109375" style="28" customWidth="1"/>
    <col min="6" max="7" width="5.57421875" style="28" bestFit="1" customWidth="1"/>
    <col min="8" max="18" width="4.7109375" style="28" customWidth="1"/>
    <col min="19" max="19" width="5.57421875" style="28" bestFit="1" customWidth="1"/>
    <col min="20" max="29" width="4.7109375" style="28" customWidth="1"/>
    <col min="30" max="31" width="5.57421875" style="28" bestFit="1" customWidth="1"/>
    <col min="32" max="32" width="5.421875" style="28" bestFit="1" customWidth="1"/>
    <col min="33" max="16384" width="9.00390625" style="28" customWidth="1"/>
  </cols>
  <sheetData>
    <row r="1" spans="1:32" ht="27.75">
      <c r="A1" s="148" t="s">
        <v>301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27.75">
      <c r="A2" s="59" t="s">
        <v>101</v>
      </c>
      <c r="B2" s="146" t="s">
        <v>7</v>
      </c>
      <c r="C2" s="146"/>
      <c r="D2" s="146" t="s">
        <v>98</v>
      </c>
      <c r="E2" s="146"/>
      <c r="F2" s="146" t="s">
        <v>55</v>
      </c>
      <c r="G2" s="146"/>
      <c r="H2" s="146" t="s">
        <v>9</v>
      </c>
      <c r="I2" s="146"/>
      <c r="J2" s="146" t="s">
        <v>56</v>
      </c>
      <c r="K2" s="146"/>
      <c r="L2" s="146" t="s">
        <v>64</v>
      </c>
      <c r="M2" s="146"/>
      <c r="N2" s="146" t="s">
        <v>12</v>
      </c>
      <c r="O2" s="146"/>
      <c r="P2" s="146" t="s">
        <v>57</v>
      </c>
      <c r="Q2" s="146"/>
      <c r="R2" s="146" t="s">
        <v>58</v>
      </c>
      <c r="S2" s="146"/>
      <c r="T2" s="146" t="s">
        <v>59</v>
      </c>
      <c r="U2" s="146"/>
      <c r="V2" s="146" t="s">
        <v>60</v>
      </c>
      <c r="W2" s="146"/>
      <c r="X2" s="146" t="s">
        <v>61</v>
      </c>
      <c r="Y2" s="146"/>
      <c r="Z2" s="146" t="s">
        <v>62</v>
      </c>
      <c r="AA2" s="146"/>
      <c r="AB2" s="146" t="s">
        <v>63</v>
      </c>
      <c r="AC2" s="146"/>
      <c r="AD2" s="59" t="s">
        <v>21</v>
      </c>
      <c r="AE2" s="59"/>
      <c r="AF2" s="59"/>
    </row>
    <row r="3" spans="1:32" ht="27.75">
      <c r="A3" s="59"/>
      <c r="B3" s="42" t="s">
        <v>110</v>
      </c>
      <c r="C3" s="42" t="s">
        <v>111</v>
      </c>
      <c r="D3" s="42" t="s">
        <v>110</v>
      </c>
      <c r="E3" s="42" t="s">
        <v>111</v>
      </c>
      <c r="F3" s="42" t="s">
        <v>110</v>
      </c>
      <c r="G3" s="42" t="s">
        <v>111</v>
      </c>
      <c r="H3" s="42" t="s">
        <v>110</v>
      </c>
      <c r="I3" s="42" t="s">
        <v>111</v>
      </c>
      <c r="J3" s="42" t="s">
        <v>110</v>
      </c>
      <c r="K3" s="42" t="s">
        <v>111</v>
      </c>
      <c r="L3" s="42" t="s">
        <v>110</v>
      </c>
      <c r="M3" s="42" t="s">
        <v>111</v>
      </c>
      <c r="N3" s="42" t="s">
        <v>110</v>
      </c>
      <c r="O3" s="42" t="s">
        <v>111</v>
      </c>
      <c r="P3" s="42" t="s">
        <v>110</v>
      </c>
      <c r="Q3" s="42" t="s">
        <v>111</v>
      </c>
      <c r="R3" s="42" t="s">
        <v>110</v>
      </c>
      <c r="S3" s="42" t="s">
        <v>111</v>
      </c>
      <c r="T3" s="42" t="s">
        <v>110</v>
      </c>
      <c r="U3" s="42" t="s">
        <v>111</v>
      </c>
      <c r="V3" s="42" t="s">
        <v>110</v>
      </c>
      <c r="W3" s="42" t="s">
        <v>111</v>
      </c>
      <c r="X3" s="42" t="s">
        <v>110</v>
      </c>
      <c r="Y3" s="42" t="s">
        <v>111</v>
      </c>
      <c r="Z3" s="42" t="s">
        <v>110</v>
      </c>
      <c r="AA3" s="42" t="s">
        <v>111</v>
      </c>
      <c r="AB3" s="42" t="s">
        <v>110</v>
      </c>
      <c r="AC3" s="42" t="s">
        <v>111</v>
      </c>
      <c r="AD3" s="42" t="s">
        <v>110</v>
      </c>
      <c r="AE3" s="42" t="s">
        <v>111</v>
      </c>
      <c r="AF3" s="42" t="s">
        <v>20</v>
      </c>
    </row>
    <row r="4" spans="1:32" ht="27.75" customHeight="1">
      <c r="A4" s="27" t="s">
        <v>153</v>
      </c>
      <c r="B4" s="27">
        <v>0</v>
      </c>
      <c r="C4" s="27">
        <v>0</v>
      </c>
      <c r="D4" s="27">
        <v>0</v>
      </c>
      <c r="E4" s="27">
        <v>0</v>
      </c>
      <c r="F4" s="27">
        <v>33</v>
      </c>
      <c r="G4" s="27">
        <v>31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2</v>
      </c>
      <c r="O4" s="27">
        <v>0</v>
      </c>
      <c r="P4" s="27">
        <v>0</v>
      </c>
      <c r="Q4" s="27">
        <v>0</v>
      </c>
      <c r="R4" s="27">
        <v>10</v>
      </c>
      <c r="S4" s="27">
        <v>8</v>
      </c>
      <c r="T4" s="27">
        <v>3</v>
      </c>
      <c r="U4" s="27">
        <v>2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6">
        <f>+AB4+Z4+X4+V4+T4+R4+P4+N4+L4+J4+H4+F4+D4+B4</f>
        <v>48</v>
      </c>
      <c r="AE4" s="26">
        <f>+AC4+AA4+Y4+W4+U4+S4+Q4+O4+M4+K4+I4+G4+E4+C4</f>
        <v>41</v>
      </c>
      <c r="AF4" s="26">
        <f>+AD4+AE4</f>
        <v>89</v>
      </c>
    </row>
    <row r="5" spans="1:32" ht="27.75" customHeight="1">
      <c r="A5" s="18" t="s">
        <v>154</v>
      </c>
      <c r="B5" s="27">
        <v>2</v>
      </c>
      <c r="C5" s="27">
        <v>1</v>
      </c>
      <c r="D5" s="27">
        <v>0</v>
      </c>
      <c r="E5" s="27">
        <v>0</v>
      </c>
      <c r="F5" s="27">
        <v>49</v>
      </c>
      <c r="G5" s="27">
        <v>51</v>
      </c>
      <c r="H5" s="27">
        <v>0</v>
      </c>
      <c r="I5" s="27">
        <v>0</v>
      </c>
      <c r="J5" s="27">
        <v>0</v>
      </c>
      <c r="K5" s="27">
        <v>0</v>
      </c>
      <c r="L5" s="27">
        <v>2</v>
      </c>
      <c r="M5" s="27">
        <v>0</v>
      </c>
      <c r="N5" s="27">
        <v>1</v>
      </c>
      <c r="O5" s="27">
        <v>0</v>
      </c>
      <c r="P5" s="27">
        <v>0</v>
      </c>
      <c r="Q5" s="27">
        <v>0</v>
      </c>
      <c r="R5" s="27">
        <v>20</v>
      </c>
      <c r="S5" s="27">
        <v>23</v>
      </c>
      <c r="T5" s="27">
        <v>2</v>
      </c>
      <c r="U5" s="27">
        <v>1</v>
      </c>
      <c r="V5" s="27">
        <v>0</v>
      </c>
      <c r="W5" s="27">
        <v>1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6">
        <f aca="true" t="shared" si="0" ref="AD5:AD18">+AB5+Z5+X5+V5+T5+R5+P5+N5+L5+J5+H5+F5+D5+B5</f>
        <v>76</v>
      </c>
      <c r="AE5" s="26">
        <f aca="true" t="shared" si="1" ref="AE5:AE18">+AC5+AA5+Y5+W5+U5+S5+Q5+O5+M5+K5+I5+G5+E5+C5</f>
        <v>77</v>
      </c>
      <c r="AF5" s="26">
        <f aca="true" t="shared" si="2" ref="AF5:AF18">+AD5+AE5</f>
        <v>153</v>
      </c>
    </row>
    <row r="6" spans="1:32" ht="27.75" customHeight="1">
      <c r="A6" s="18" t="s">
        <v>155</v>
      </c>
      <c r="B6" s="27">
        <v>0</v>
      </c>
      <c r="C6" s="27">
        <v>0</v>
      </c>
      <c r="D6" s="27">
        <v>0</v>
      </c>
      <c r="E6" s="27">
        <v>0</v>
      </c>
      <c r="F6" s="27">
        <v>20</v>
      </c>
      <c r="G6" s="27">
        <v>13</v>
      </c>
      <c r="H6" s="27">
        <v>0</v>
      </c>
      <c r="I6" s="27">
        <v>0</v>
      </c>
      <c r="J6" s="27">
        <v>1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4</v>
      </c>
      <c r="S6" s="27">
        <v>3</v>
      </c>
      <c r="T6" s="27">
        <v>1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6">
        <f t="shared" si="0"/>
        <v>26</v>
      </c>
      <c r="AE6" s="26">
        <f t="shared" si="1"/>
        <v>16</v>
      </c>
      <c r="AF6" s="26">
        <f t="shared" si="2"/>
        <v>42</v>
      </c>
    </row>
    <row r="7" spans="1:32" ht="27.75" customHeight="1">
      <c r="A7" s="18" t="s">
        <v>156</v>
      </c>
      <c r="B7" s="27">
        <v>3</v>
      </c>
      <c r="C7" s="27">
        <v>2</v>
      </c>
      <c r="D7" s="27">
        <v>0</v>
      </c>
      <c r="E7" s="27">
        <v>0</v>
      </c>
      <c r="F7" s="27">
        <v>86</v>
      </c>
      <c r="G7" s="27">
        <v>76</v>
      </c>
      <c r="H7" s="27">
        <v>0</v>
      </c>
      <c r="I7" s="27">
        <v>0</v>
      </c>
      <c r="J7" s="27">
        <v>1</v>
      </c>
      <c r="K7" s="27">
        <v>0</v>
      </c>
      <c r="L7" s="27">
        <v>0</v>
      </c>
      <c r="M7" s="27">
        <v>0</v>
      </c>
      <c r="N7" s="27">
        <v>1</v>
      </c>
      <c r="O7" s="27">
        <v>0</v>
      </c>
      <c r="P7" s="27">
        <v>2</v>
      </c>
      <c r="Q7" s="27">
        <v>0</v>
      </c>
      <c r="R7" s="27">
        <v>20</v>
      </c>
      <c r="S7" s="27">
        <v>13</v>
      </c>
      <c r="T7" s="27">
        <v>2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6">
        <f t="shared" si="0"/>
        <v>115</v>
      </c>
      <c r="AE7" s="26">
        <f t="shared" si="1"/>
        <v>91</v>
      </c>
      <c r="AF7" s="26">
        <f t="shared" si="2"/>
        <v>206</v>
      </c>
    </row>
    <row r="8" spans="1:32" ht="27.75" customHeight="1">
      <c r="A8" s="18" t="s">
        <v>157</v>
      </c>
      <c r="B8" s="27">
        <v>0</v>
      </c>
      <c r="C8" s="27">
        <v>0</v>
      </c>
      <c r="D8" s="27">
        <v>0</v>
      </c>
      <c r="E8" s="27">
        <v>0</v>
      </c>
      <c r="F8" s="27">
        <v>33</v>
      </c>
      <c r="G8" s="27">
        <v>10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3</v>
      </c>
      <c r="S8" s="27">
        <v>2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6">
        <f t="shared" si="0"/>
        <v>36</v>
      </c>
      <c r="AE8" s="26">
        <f t="shared" si="1"/>
        <v>12</v>
      </c>
      <c r="AF8" s="26">
        <f t="shared" si="2"/>
        <v>48</v>
      </c>
    </row>
    <row r="9" spans="1:32" ht="27.75" customHeight="1">
      <c r="A9" s="18" t="s">
        <v>158</v>
      </c>
      <c r="B9" s="27">
        <v>0</v>
      </c>
      <c r="C9" s="27">
        <v>0</v>
      </c>
      <c r="D9" s="27">
        <v>1</v>
      </c>
      <c r="E9" s="27">
        <v>0</v>
      </c>
      <c r="F9" s="27">
        <v>36</v>
      </c>
      <c r="G9" s="27">
        <v>25</v>
      </c>
      <c r="H9" s="27">
        <v>0</v>
      </c>
      <c r="I9" s="27">
        <v>0</v>
      </c>
      <c r="J9" s="27">
        <v>3</v>
      </c>
      <c r="K9" s="27">
        <v>1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1</v>
      </c>
      <c r="R9" s="27">
        <v>4</v>
      </c>
      <c r="S9" s="27">
        <v>2</v>
      </c>
      <c r="T9" s="27">
        <v>0</v>
      </c>
      <c r="U9" s="27">
        <v>2</v>
      </c>
      <c r="V9" s="27">
        <v>1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6">
        <f t="shared" si="0"/>
        <v>45</v>
      </c>
      <c r="AE9" s="26">
        <f t="shared" si="1"/>
        <v>31</v>
      </c>
      <c r="AF9" s="26">
        <f t="shared" si="2"/>
        <v>76</v>
      </c>
    </row>
    <row r="10" spans="1:32" ht="27.75" customHeight="1">
      <c r="A10" s="18" t="s">
        <v>162</v>
      </c>
      <c r="B10" s="27">
        <v>0</v>
      </c>
      <c r="C10" s="27">
        <v>0</v>
      </c>
      <c r="D10" s="27">
        <v>0</v>
      </c>
      <c r="E10" s="27">
        <v>0</v>
      </c>
      <c r="F10" s="27">
        <v>17</v>
      </c>
      <c r="G10" s="27">
        <v>20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2</v>
      </c>
      <c r="Q10" s="27">
        <v>2</v>
      </c>
      <c r="R10" s="27">
        <v>8</v>
      </c>
      <c r="S10" s="27">
        <v>4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6">
        <f t="shared" si="0"/>
        <v>27</v>
      </c>
      <c r="AE10" s="26">
        <f t="shared" si="1"/>
        <v>26</v>
      </c>
      <c r="AF10" s="26">
        <f t="shared" si="2"/>
        <v>53</v>
      </c>
    </row>
    <row r="11" spans="1:32" ht="27.75" customHeight="1">
      <c r="A11" s="18" t="s">
        <v>161</v>
      </c>
      <c r="B11" s="27">
        <v>0</v>
      </c>
      <c r="C11" s="27">
        <v>0</v>
      </c>
      <c r="D11" s="27">
        <v>0</v>
      </c>
      <c r="E11" s="27">
        <v>0</v>
      </c>
      <c r="F11" s="27">
        <v>85</v>
      </c>
      <c r="G11" s="27">
        <v>121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7</v>
      </c>
      <c r="S11" s="27">
        <v>10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6">
        <f t="shared" si="0"/>
        <v>92</v>
      </c>
      <c r="AE11" s="26">
        <f t="shared" si="1"/>
        <v>131</v>
      </c>
      <c r="AF11" s="26">
        <f t="shared" si="2"/>
        <v>223</v>
      </c>
    </row>
    <row r="12" spans="1:32" ht="27.75" customHeight="1">
      <c r="A12" s="18" t="s">
        <v>163</v>
      </c>
      <c r="B12" s="27">
        <v>0</v>
      </c>
      <c r="C12" s="27">
        <v>0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1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13</v>
      </c>
      <c r="S12" s="27">
        <v>25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6">
        <f t="shared" si="0"/>
        <v>15</v>
      </c>
      <c r="AE12" s="26">
        <f t="shared" si="1"/>
        <v>25</v>
      </c>
      <c r="AF12" s="26">
        <f t="shared" si="2"/>
        <v>40</v>
      </c>
    </row>
    <row r="13" spans="1:32" ht="27.75" customHeight="1">
      <c r="A13" s="18" t="s">
        <v>105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4</v>
      </c>
      <c r="S13" s="27">
        <v>8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6">
        <f t="shared" si="0"/>
        <v>4</v>
      </c>
      <c r="AE13" s="26">
        <f t="shared" si="1"/>
        <v>8</v>
      </c>
      <c r="AF13" s="26">
        <f t="shared" si="2"/>
        <v>12</v>
      </c>
    </row>
    <row r="14" spans="1:32" ht="27.75" customHeight="1">
      <c r="A14" s="18" t="s">
        <v>106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2</v>
      </c>
      <c r="S14" s="27">
        <v>2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6">
        <f t="shared" si="0"/>
        <v>2</v>
      </c>
      <c r="AE14" s="26">
        <f t="shared" si="1"/>
        <v>2</v>
      </c>
      <c r="AF14" s="26">
        <f t="shared" si="2"/>
        <v>4</v>
      </c>
    </row>
    <row r="15" spans="1:32" ht="27.75" customHeight="1">
      <c r="A15" s="18" t="s">
        <v>159</v>
      </c>
      <c r="B15" s="27">
        <v>0</v>
      </c>
      <c r="C15" s="27">
        <v>0</v>
      </c>
      <c r="D15" s="27">
        <v>0</v>
      </c>
      <c r="E15" s="27">
        <v>0</v>
      </c>
      <c r="F15" s="27">
        <v>1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</v>
      </c>
      <c r="S15" s="27">
        <v>5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6">
        <f t="shared" si="0"/>
        <v>3</v>
      </c>
      <c r="AE15" s="26">
        <f t="shared" si="1"/>
        <v>5</v>
      </c>
      <c r="AF15" s="26">
        <f t="shared" si="2"/>
        <v>8</v>
      </c>
    </row>
    <row r="16" spans="1:32" ht="27.75" customHeight="1">
      <c r="A16" s="26" t="s">
        <v>169</v>
      </c>
      <c r="B16" s="26">
        <f>B11+B10+B9+B8+B7+B6+B5+B4</f>
        <v>5</v>
      </c>
      <c r="C16" s="26">
        <f aca="true" t="shared" si="3" ref="C16:AC16">C11+C10+C9+C8+C7+C6+C5+C4</f>
        <v>3</v>
      </c>
      <c r="D16" s="26">
        <f t="shared" si="3"/>
        <v>1</v>
      </c>
      <c r="E16" s="26">
        <f t="shared" si="3"/>
        <v>0</v>
      </c>
      <c r="F16" s="26">
        <f t="shared" si="3"/>
        <v>359</v>
      </c>
      <c r="G16" s="26">
        <f t="shared" si="3"/>
        <v>347</v>
      </c>
      <c r="H16" s="26">
        <f t="shared" si="3"/>
        <v>0</v>
      </c>
      <c r="I16" s="26">
        <f t="shared" si="3"/>
        <v>0</v>
      </c>
      <c r="J16" s="26">
        <f t="shared" si="3"/>
        <v>5</v>
      </c>
      <c r="K16" s="26">
        <f t="shared" si="3"/>
        <v>1</v>
      </c>
      <c r="L16" s="26">
        <f t="shared" si="3"/>
        <v>2</v>
      </c>
      <c r="M16" s="26">
        <f t="shared" si="3"/>
        <v>0</v>
      </c>
      <c r="N16" s="26">
        <f t="shared" si="3"/>
        <v>4</v>
      </c>
      <c r="O16" s="26">
        <f t="shared" si="3"/>
        <v>0</v>
      </c>
      <c r="P16" s="26">
        <f t="shared" si="3"/>
        <v>4</v>
      </c>
      <c r="Q16" s="26">
        <f t="shared" si="3"/>
        <v>3</v>
      </c>
      <c r="R16" s="26">
        <f t="shared" si="3"/>
        <v>76</v>
      </c>
      <c r="S16" s="26">
        <f t="shared" si="3"/>
        <v>65</v>
      </c>
      <c r="T16" s="26">
        <f t="shared" si="3"/>
        <v>8</v>
      </c>
      <c r="U16" s="26">
        <f t="shared" si="3"/>
        <v>5</v>
      </c>
      <c r="V16" s="26">
        <f t="shared" si="3"/>
        <v>1</v>
      </c>
      <c r="W16" s="26">
        <f t="shared" si="3"/>
        <v>1</v>
      </c>
      <c r="X16" s="26">
        <f t="shared" si="3"/>
        <v>0</v>
      </c>
      <c r="Y16" s="26">
        <f t="shared" si="3"/>
        <v>0</v>
      </c>
      <c r="Z16" s="26">
        <f t="shared" si="3"/>
        <v>0</v>
      </c>
      <c r="AA16" s="26">
        <f t="shared" si="3"/>
        <v>0</v>
      </c>
      <c r="AB16" s="26">
        <f t="shared" si="3"/>
        <v>0</v>
      </c>
      <c r="AC16" s="26">
        <f t="shared" si="3"/>
        <v>0</v>
      </c>
      <c r="AD16" s="26">
        <f t="shared" si="0"/>
        <v>465</v>
      </c>
      <c r="AE16" s="26">
        <f t="shared" si="1"/>
        <v>425</v>
      </c>
      <c r="AF16" s="26">
        <f t="shared" si="2"/>
        <v>890</v>
      </c>
    </row>
    <row r="17" spans="1:32" ht="27.75" customHeight="1">
      <c r="A17" s="26" t="s">
        <v>170</v>
      </c>
      <c r="B17" s="26">
        <f>+B12+B13+B14+B15</f>
        <v>0</v>
      </c>
      <c r="C17" s="26">
        <f aca="true" t="shared" si="4" ref="C17:AC17">+C12+C13+C14+C15</f>
        <v>0</v>
      </c>
      <c r="D17" s="26">
        <f t="shared" si="4"/>
        <v>1</v>
      </c>
      <c r="E17" s="26">
        <f t="shared" si="4"/>
        <v>0</v>
      </c>
      <c r="F17" s="26">
        <f t="shared" si="4"/>
        <v>1</v>
      </c>
      <c r="G17" s="26">
        <f t="shared" si="4"/>
        <v>0</v>
      </c>
      <c r="H17" s="26">
        <f t="shared" si="4"/>
        <v>0</v>
      </c>
      <c r="I17" s="26">
        <f t="shared" si="4"/>
        <v>0</v>
      </c>
      <c r="J17" s="26">
        <f t="shared" si="4"/>
        <v>1</v>
      </c>
      <c r="K17" s="26">
        <f t="shared" si="4"/>
        <v>0</v>
      </c>
      <c r="L17" s="26">
        <f t="shared" si="4"/>
        <v>0</v>
      </c>
      <c r="M17" s="26">
        <f t="shared" si="4"/>
        <v>0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6">
        <f t="shared" si="4"/>
        <v>0</v>
      </c>
      <c r="R17" s="26">
        <f t="shared" si="4"/>
        <v>21</v>
      </c>
      <c r="S17" s="26">
        <f t="shared" si="4"/>
        <v>40</v>
      </c>
      <c r="T17" s="26">
        <f t="shared" si="4"/>
        <v>0</v>
      </c>
      <c r="U17" s="26">
        <f t="shared" si="4"/>
        <v>0</v>
      </c>
      <c r="V17" s="26">
        <f t="shared" si="4"/>
        <v>0</v>
      </c>
      <c r="W17" s="26">
        <f t="shared" si="4"/>
        <v>0</v>
      </c>
      <c r="X17" s="26">
        <f t="shared" si="4"/>
        <v>0</v>
      </c>
      <c r="Y17" s="26">
        <f t="shared" si="4"/>
        <v>0</v>
      </c>
      <c r="Z17" s="26">
        <f t="shared" si="4"/>
        <v>0</v>
      </c>
      <c r="AA17" s="26">
        <f t="shared" si="4"/>
        <v>0</v>
      </c>
      <c r="AB17" s="26">
        <f t="shared" si="4"/>
        <v>0</v>
      </c>
      <c r="AC17" s="26">
        <f t="shared" si="4"/>
        <v>0</v>
      </c>
      <c r="AD17" s="26">
        <f t="shared" si="0"/>
        <v>24</v>
      </c>
      <c r="AE17" s="26">
        <f t="shared" si="1"/>
        <v>40</v>
      </c>
      <c r="AF17" s="26">
        <f t="shared" si="2"/>
        <v>64</v>
      </c>
    </row>
    <row r="18" spans="1:32" ht="27.75" customHeight="1">
      <c r="A18" s="26" t="s">
        <v>0</v>
      </c>
      <c r="B18" s="26">
        <f>B17+B16</f>
        <v>5</v>
      </c>
      <c r="C18" s="26">
        <f aca="true" t="shared" si="5" ref="C18:AC18">C17+C16</f>
        <v>3</v>
      </c>
      <c r="D18" s="26">
        <f t="shared" si="5"/>
        <v>2</v>
      </c>
      <c r="E18" s="26">
        <f t="shared" si="5"/>
        <v>0</v>
      </c>
      <c r="F18" s="26">
        <f t="shared" si="5"/>
        <v>360</v>
      </c>
      <c r="G18" s="26">
        <f t="shared" si="5"/>
        <v>347</v>
      </c>
      <c r="H18" s="26">
        <f t="shared" si="5"/>
        <v>0</v>
      </c>
      <c r="I18" s="26">
        <f t="shared" si="5"/>
        <v>0</v>
      </c>
      <c r="J18" s="26">
        <f t="shared" si="5"/>
        <v>6</v>
      </c>
      <c r="K18" s="26">
        <f t="shared" si="5"/>
        <v>1</v>
      </c>
      <c r="L18" s="26">
        <f t="shared" si="5"/>
        <v>2</v>
      </c>
      <c r="M18" s="26">
        <f t="shared" si="5"/>
        <v>0</v>
      </c>
      <c r="N18" s="26">
        <f t="shared" si="5"/>
        <v>4</v>
      </c>
      <c r="O18" s="26">
        <f t="shared" si="5"/>
        <v>0</v>
      </c>
      <c r="P18" s="26">
        <f t="shared" si="5"/>
        <v>4</v>
      </c>
      <c r="Q18" s="26">
        <f t="shared" si="5"/>
        <v>3</v>
      </c>
      <c r="R18" s="26">
        <f t="shared" si="5"/>
        <v>97</v>
      </c>
      <c r="S18" s="26">
        <f t="shared" si="5"/>
        <v>105</v>
      </c>
      <c r="T18" s="26">
        <f t="shared" si="5"/>
        <v>8</v>
      </c>
      <c r="U18" s="26">
        <f t="shared" si="5"/>
        <v>5</v>
      </c>
      <c r="V18" s="26">
        <f t="shared" si="5"/>
        <v>1</v>
      </c>
      <c r="W18" s="26">
        <f t="shared" si="5"/>
        <v>1</v>
      </c>
      <c r="X18" s="26">
        <f t="shared" si="5"/>
        <v>0</v>
      </c>
      <c r="Y18" s="26">
        <f t="shared" si="5"/>
        <v>0</v>
      </c>
      <c r="Z18" s="26">
        <f t="shared" si="5"/>
        <v>0</v>
      </c>
      <c r="AA18" s="26">
        <f t="shared" si="5"/>
        <v>0</v>
      </c>
      <c r="AB18" s="26">
        <f t="shared" si="5"/>
        <v>0</v>
      </c>
      <c r="AC18" s="26">
        <f t="shared" si="5"/>
        <v>0</v>
      </c>
      <c r="AD18" s="26">
        <f t="shared" si="0"/>
        <v>489</v>
      </c>
      <c r="AE18" s="26">
        <f t="shared" si="1"/>
        <v>465</v>
      </c>
      <c r="AF18" s="26">
        <f t="shared" si="2"/>
        <v>954</v>
      </c>
    </row>
    <row r="19" spans="1:32" ht="27.75" customHeight="1">
      <c r="A19" s="147" t="s">
        <v>249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</row>
    <row r="20" spans="1:32" ht="27.75" customHeight="1">
      <c r="A20" s="59" t="s">
        <v>101</v>
      </c>
      <c r="B20" s="146" t="s">
        <v>7</v>
      </c>
      <c r="C20" s="146"/>
      <c r="D20" s="146" t="s">
        <v>98</v>
      </c>
      <c r="E20" s="146"/>
      <c r="F20" s="146" t="s">
        <v>55</v>
      </c>
      <c r="G20" s="146"/>
      <c r="H20" s="146" t="s">
        <v>9</v>
      </c>
      <c r="I20" s="146"/>
      <c r="J20" s="146" t="s">
        <v>56</v>
      </c>
      <c r="K20" s="146"/>
      <c r="L20" s="146" t="s">
        <v>64</v>
      </c>
      <c r="M20" s="146"/>
      <c r="N20" s="146" t="s">
        <v>12</v>
      </c>
      <c r="O20" s="146"/>
      <c r="P20" s="146" t="s">
        <v>57</v>
      </c>
      <c r="Q20" s="146"/>
      <c r="R20" s="146" t="s">
        <v>58</v>
      </c>
      <c r="S20" s="146"/>
      <c r="T20" s="146" t="s">
        <v>59</v>
      </c>
      <c r="U20" s="146"/>
      <c r="V20" s="146" t="s">
        <v>60</v>
      </c>
      <c r="W20" s="146"/>
      <c r="X20" s="146" t="s">
        <v>61</v>
      </c>
      <c r="Y20" s="146"/>
      <c r="Z20" s="146" t="s">
        <v>62</v>
      </c>
      <c r="AA20" s="146"/>
      <c r="AB20" s="146" t="s">
        <v>63</v>
      </c>
      <c r="AC20" s="146"/>
      <c r="AD20" s="59" t="s">
        <v>21</v>
      </c>
      <c r="AE20" s="59"/>
      <c r="AF20" s="59"/>
    </row>
    <row r="21" spans="1:32" ht="27.75" customHeight="1">
      <c r="A21" s="59"/>
      <c r="B21" s="42" t="s">
        <v>110</v>
      </c>
      <c r="C21" s="42" t="s">
        <v>111</v>
      </c>
      <c r="D21" s="42" t="s">
        <v>110</v>
      </c>
      <c r="E21" s="42" t="s">
        <v>111</v>
      </c>
      <c r="F21" s="42" t="s">
        <v>110</v>
      </c>
      <c r="G21" s="42" t="s">
        <v>111</v>
      </c>
      <c r="H21" s="42" t="s">
        <v>110</v>
      </c>
      <c r="I21" s="42" t="s">
        <v>111</v>
      </c>
      <c r="J21" s="42" t="s">
        <v>110</v>
      </c>
      <c r="K21" s="42" t="s">
        <v>111</v>
      </c>
      <c r="L21" s="42" t="s">
        <v>110</v>
      </c>
      <c r="M21" s="42" t="s">
        <v>111</v>
      </c>
      <c r="N21" s="42" t="s">
        <v>110</v>
      </c>
      <c r="O21" s="42" t="s">
        <v>111</v>
      </c>
      <c r="P21" s="42" t="s">
        <v>110</v>
      </c>
      <c r="Q21" s="42" t="s">
        <v>111</v>
      </c>
      <c r="R21" s="42" t="s">
        <v>110</v>
      </c>
      <c r="S21" s="42" t="s">
        <v>111</v>
      </c>
      <c r="T21" s="42" t="s">
        <v>110</v>
      </c>
      <c r="U21" s="42" t="s">
        <v>111</v>
      </c>
      <c r="V21" s="42" t="s">
        <v>110</v>
      </c>
      <c r="W21" s="42" t="s">
        <v>111</v>
      </c>
      <c r="X21" s="42" t="s">
        <v>110</v>
      </c>
      <c r="Y21" s="42" t="s">
        <v>111</v>
      </c>
      <c r="Z21" s="42" t="s">
        <v>110</v>
      </c>
      <c r="AA21" s="42" t="s">
        <v>111</v>
      </c>
      <c r="AB21" s="42" t="s">
        <v>110</v>
      </c>
      <c r="AC21" s="42" t="s">
        <v>111</v>
      </c>
      <c r="AD21" s="42" t="s">
        <v>110</v>
      </c>
      <c r="AE21" s="42" t="s">
        <v>111</v>
      </c>
      <c r="AF21" s="42" t="s">
        <v>20</v>
      </c>
    </row>
    <row r="22" spans="1:32" ht="27.75" customHeight="1">
      <c r="A22" s="27" t="s">
        <v>153</v>
      </c>
      <c r="B22" s="27">
        <v>0</v>
      </c>
      <c r="C22" s="27">
        <v>0</v>
      </c>
      <c r="D22" s="27">
        <v>0</v>
      </c>
      <c r="E22" s="27">
        <v>0</v>
      </c>
      <c r="F22" s="27">
        <v>5</v>
      </c>
      <c r="G22" s="27">
        <v>8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6">
        <f>+AB22+Z22+X22+V22+T22+R22+P22+N22+L22+J22+H22+F22+D22+B22</f>
        <v>5</v>
      </c>
      <c r="AE22" s="26">
        <f>+AC22+AA22+Y22+W22+U22+S22+Q22+O22+M22+K22+I22+G22+E22+C22</f>
        <v>8</v>
      </c>
      <c r="AF22" s="26">
        <f>+AE22+AD22</f>
        <v>13</v>
      </c>
    </row>
    <row r="23" spans="1:32" ht="27.75" customHeight="1">
      <c r="A23" s="18" t="s">
        <v>154</v>
      </c>
      <c r="B23" s="27">
        <v>0</v>
      </c>
      <c r="C23" s="27">
        <v>0</v>
      </c>
      <c r="D23" s="27">
        <v>0</v>
      </c>
      <c r="E23" s="27">
        <v>0</v>
      </c>
      <c r="F23" s="27">
        <v>19</v>
      </c>
      <c r="G23" s="27">
        <v>12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1</v>
      </c>
      <c r="Q23" s="27">
        <v>0</v>
      </c>
      <c r="R23" s="27">
        <v>5</v>
      </c>
      <c r="S23" s="27">
        <v>3</v>
      </c>
      <c r="T23" s="27">
        <v>1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6">
        <f aca="true" t="shared" si="6" ref="AD23:AD36">+AB23+Z23+X23+V23+T23+R23+P23+N23+L23+J23+H23+F23+D23+B23</f>
        <v>26</v>
      </c>
      <c r="AE23" s="26">
        <f aca="true" t="shared" si="7" ref="AE23:AE36">+AC23+AA23+Y23+W23+U23+S23+Q23+O23+M23+K23+I23+G23+E23+C23</f>
        <v>15</v>
      </c>
      <c r="AF23" s="26">
        <f aca="true" t="shared" si="8" ref="AF23:AF36">+AE23+AD23</f>
        <v>41</v>
      </c>
    </row>
    <row r="24" spans="1:32" ht="27.75" customHeight="1">
      <c r="A24" s="18" t="s">
        <v>155</v>
      </c>
      <c r="B24" s="27">
        <v>0</v>
      </c>
      <c r="C24" s="27">
        <v>0</v>
      </c>
      <c r="D24" s="27">
        <v>0</v>
      </c>
      <c r="E24" s="27">
        <v>0</v>
      </c>
      <c r="F24" s="27">
        <v>6</v>
      </c>
      <c r="G24" s="27">
        <v>2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6">
        <f t="shared" si="6"/>
        <v>6</v>
      </c>
      <c r="AE24" s="26">
        <f t="shared" si="7"/>
        <v>2</v>
      </c>
      <c r="AF24" s="26">
        <f t="shared" si="8"/>
        <v>8</v>
      </c>
    </row>
    <row r="25" spans="1:32" ht="27.75" customHeight="1">
      <c r="A25" s="18" t="s">
        <v>160</v>
      </c>
      <c r="B25" s="27">
        <v>0</v>
      </c>
      <c r="C25" s="27">
        <v>0</v>
      </c>
      <c r="D25" s="27">
        <v>0</v>
      </c>
      <c r="E25" s="27">
        <v>0</v>
      </c>
      <c r="F25" s="27">
        <v>40</v>
      </c>
      <c r="G25" s="27">
        <v>28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1</v>
      </c>
      <c r="R25" s="27">
        <v>4</v>
      </c>
      <c r="S25" s="27">
        <v>2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6">
        <f t="shared" si="6"/>
        <v>44</v>
      </c>
      <c r="AE25" s="26">
        <f t="shared" si="7"/>
        <v>32</v>
      </c>
      <c r="AF25" s="26">
        <f t="shared" si="8"/>
        <v>76</v>
      </c>
    </row>
    <row r="26" spans="1:32" ht="27.75" customHeight="1">
      <c r="A26" s="18" t="s">
        <v>157</v>
      </c>
      <c r="B26" s="27">
        <v>0</v>
      </c>
      <c r="C26" s="27">
        <v>0</v>
      </c>
      <c r="D26" s="27">
        <v>0</v>
      </c>
      <c r="E26" s="27">
        <v>0</v>
      </c>
      <c r="F26" s="27">
        <v>10</v>
      </c>
      <c r="G26" s="27">
        <v>6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6">
        <f t="shared" si="6"/>
        <v>10</v>
      </c>
      <c r="AE26" s="26">
        <f t="shared" si="7"/>
        <v>6</v>
      </c>
      <c r="AF26" s="26">
        <f t="shared" si="8"/>
        <v>16</v>
      </c>
    </row>
    <row r="27" spans="1:32" ht="27.75" customHeight="1">
      <c r="A27" s="18" t="s">
        <v>158</v>
      </c>
      <c r="B27" s="27">
        <v>0</v>
      </c>
      <c r="C27" s="27">
        <v>0</v>
      </c>
      <c r="D27" s="27">
        <v>0</v>
      </c>
      <c r="E27" s="27">
        <v>0</v>
      </c>
      <c r="F27" s="27">
        <v>2</v>
      </c>
      <c r="G27" s="27">
        <v>3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6">
        <f t="shared" si="6"/>
        <v>2</v>
      </c>
      <c r="AE27" s="26">
        <f t="shared" si="7"/>
        <v>3</v>
      </c>
      <c r="AF27" s="26">
        <f t="shared" si="8"/>
        <v>5</v>
      </c>
    </row>
    <row r="28" spans="1:32" ht="27.75" customHeight="1">
      <c r="A28" s="18" t="s">
        <v>162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6">
        <f t="shared" si="6"/>
        <v>0</v>
      </c>
      <c r="AE28" s="26">
        <f t="shared" si="7"/>
        <v>0</v>
      </c>
      <c r="AF28" s="26">
        <f t="shared" si="8"/>
        <v>0</v>
      </c>
    </row>
    <row r="29" spans="1:32" ht="27.75" customHeight="1">
      <c r="A29" s="18" t="s">
        <v>161</v>
      </c>
      <c r="B29" s="27">
        <v>0</v>
      </c>
      <c r="C29" s="27">
        <v>0</v>
      </c>
      <c r="D29" s="27">
        <v>0</v>
      </c>
      <c r="E29" s="27">
        <v>0</v>
      </c>
      <c r="F29" s="27">
        <v>44</v>
      </c>
      <c r="G29" s="27">
        <v>50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6">
        <f t="shared" si="6"/>
        <v>44</v>
      </c>
      <c r="AE29" s="26">
        <f t="shared" si="7"/>
        <v>50</v>
      </c>
      <c r="AF29" s="26">
        <f t="shared" si="8"/>
        <v>94</v>
      </c>
    </row>
    <row r="30" spans="1:32" ht="27.75" customHeight="1">
      <c r="A30" s="18" t="s">
        <v>163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6">
        <f t="shared" si="6"/>
        <v>0</v>
      </c>
      <c r="AE30" s="26">
        <f t="shared" si="7"/>
        <v>0</v>
      </c>
      <c r="AF30" s="26">
        <f t="shared" si="8"/>
        <v>0</v>
      </c>
    </row>
    <row r="31" spans="1:32" ht="27.75" customHeight="1">
      <c r="A31" s="18" t="s">
        <v>105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1</v>
      </c>
      <c r="S31" s="27">
        <v>1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6">
        <f t="shared" si="6"/>
        <v>1</v>
      </c>
      <c r="AE31" s="26">
        <f t="shared" si="7"/>
        <v>1</v>
      </c>
      <c r="AF31" s="26">
        <f t="shared" si="8"/>
        <v>2</v>
      </c>
    </row>
    <row r="32" spans="1:32" ht="27.75" customHeight="1">
      <c r="A32" s="18" t="s">
        <v>106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6">
        <f t="shared" si="6"/>
        <v>0</v>
      </c>
      <c r="AE32" s="26">
        <f t="shared" si="7"/>
        <v>0</v>
      </c>
      <c r="AF32" s="26">
        <f t="shared" si="8"/>
        <v>0</v>
      </c>
    </row>
    <row r="33" spans="1:32" ht="27.75" customHeight="1">
      <c r="A33" s="18" t="s">
        <v>159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6">
        <f t="shared" si="6"/>
        <v>0</v>
      </c>
      <c r="AE33" s="26">
        <f t="shared" si="7"/>
        <v>0</v>
      </c>
      <c r="AF33" s="26">
        <f t="shared" si="8"/>
        <v>0</v>
      </c>
    </row>
    <row r="34" spans="1:32" ht="27.75" customHeight="1">
      <c r="A34" s="26" t="s">
        <v>169</v>
      </c>
      <c r="B34" s="26">
        <f>B29+B28+B27+B26+B25+B24+B23+B22</f>
        <v>0</v>
      </c>
      <c r="C34" s="26">
        <f aca="true" t="shared" si="9" ref="C34:AC34">C29+C28+C27+C26+C25+C24+C23+C22</f>
        <v>0</v>
      </c>
      <c r="D34" s="26">
        <f t="shared" si="9"/>
        <v>0</v>
      </c>
      <c r="E34" s="26">
        <f t="shared" si="9"/>
        <v>0</v>
      </c>
      <c r="F34" s="26">
        <f t="shared" si="9"/>
        <v>126</v>
      </c>
      <c r="G34" s="26">
        <f t="shared" si="9"/>
        <v>109</v>
      </c>
      <c r="H34" s="26">
        <f t="shared" si="9"/>
        <v>0</v>
      </c>
      <c r="I34" s="26">
        <f t="shared" si="9"/>
        <v>0</v>
      </c>
      <c r="J34" s="26">
        <f t="shared" si="9"/>
        <v>0</v>
      </c>
      <c r="K34" s="26">
        <f t="shared" si="9"/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1</v>
      </c>
      <c r="Q34" s="26">
        <f t="shared" si="9"/>
        <v>1</v>
      </c>
      <c r="R34" s="26">
        <f t="shared" si="9"/>
        <v>9</v>
      </c>
      <c r="S34" s="26">
        <f t="shared" si="9"/>
        <v>5</v>
      </c>
      <c r="T34" s="26">
        <f t="shared" si="9"/>
        <v>1</v>
      </c>
      <c r="U34" s="26">
        <f t="shared" si="9"/>
        <v>1</v>
      </c>
      <c r="V34" s="26">
        <f t="shared" si="9"/>
        <v>0</v>
      </c>
      <c r="W34" s="26">
        <f t="shared" si="9"/>
        <v>0</v>
      </c>
      <c r="X34" s="26">
        <f t="shared" si="9"/>
        <v>0</v>
      </c>
      <c r="Y34" s="26">
        <f t="shared" si="9"/>
        <v>0</v>
      </c>
      <c r="Z34" s="26">
        <f t="shared" si="9"/>
        <v>0</v>
      </c>
      <c r="AA34" s="26">
        <f t="shared" si="9"/>
        <v>0</v>
      </c>
      <c r="AB34" s="26">
        <f t="shared" si="9"/>
        <v>0</v>
      </c>
      <c r="AC34" s="26">
        <f t="shared" si="9"/>
        <v>0</v>
      </c>
      <c r="AD34" s="26">
        <f t="shared" si="6"/>
        <v>137</v>
      </c>
      <c r="AE34" s="26">
        <f t="shared" si="7"/>
        <v>116</v>
      </c>
      <c r="AF34" s="26">
        <f t="shared" si="8"/>
        <v>253</v>
      </c>
    </row>
    <row r="35" spans="1:32" ht="27.75">
      <c r="A35" s="26" t="s">
        <v>170</v>
      </c>
      <c r="B35" s="26">
        <f>+B30+B31+B32+B33</f>
        <v>0</v>
      </c>
      <c r="C35" s="26">
        <f aca="true" t="shared" si="10" ref="C35:AC35">+C30+C31+C32+C33</f>
        <v>0</v>
      </c>
      <c r="D35" s="26">
        <f t="shared" si="10"/>
        <v>0</v>
      </c>
      <c r="E35" s="26">
        <f t="shared" si="10"/>
        <v>0</v>
      </c>
      <c r="F35" s="26">
        <f t="shared" si="10"/>
        <v>0</v>
      </c>
      <c r="G35" s="26">
        <f t="shared" si="10"/>
        <v>0</v>
      </c>
      <c r="H35" s="26">
        <f t="shared" si="10"/>
        <v>0</v>
      </c>
      <c r="I35" s="26">
        <f t="shared" si="10"/>
        <v>0</v>
      </c>
      <c r="J35" s="26">
        <f t="shared" si="10"/>
        <v>0</v>
      </c>
      <c r="K35" s="26">
        <f t="shared" si="10"/>
        <v>0</v>
      </c>
      <c r="L35" s="26">
        <f t="shared" si="10"/>
        <v>0</v>
      </c>
      <c r="M35" s="26">
        <f t="shared" si="10"/>
        <v>0</v>
      </c>
      <c r="N35" s="26">
        <f t="shared" si="10"/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1</v>
      </c>
      <c r="S35" s="26">
        <f t="shared" si="10"/>
        <v>1</v>
      </c>
      <c r="T35" s="26">
        <f t="shared" si="10"/>
        <v>0</v>
      </c>
      <c r="U35" s="26">
        <f t="shared" si="10"/>
        <v>0</v>
      </c>
      <c r="V35" s="26">
        <f t="shared" si="10"/>
        <v>0</v>
      </c>
      <c r="W35" s="26">
        <f t="shared" si="10"/>
        <v>0</v>
      </c>
      <c r="X35" s="26">
        <f t="shared" si="10"/>
        <v>0</v>
      </c>
      <c r="Y35" s="26">
        <f t="shared" si="10"/>
        <v>0</v>
      </c>
      <c r="Z35" s="26">
        <f t="shared" si="10"/>
        <v>0</v>
      </c>
      <c r="AA35" s="26">
        <f t="shared" si="10"/>
        <v>0</v>
      </c>
      <c r="AB35" s="26">
        <f t="shared" si="10"/>
        <v>0</v>
      </c>
      <c r="AC35" s="26">
        <f t="shared" si="10"/>
        <v>0</v>
      </c>
      <c r="AD35" s="26">
        <f t="shared" si="6"/>
        <v>1</v>
      </c>
      <c r="AE35" s="26">
        <f t="shared" si="7"/>
        <v>1</v>
      </c>
      <c r="AF35" s="26">
        <f t="shared" si="8"/>
        <v>2</v>
      </c>
    </row>
    <row r="36" spans="1:32" ht="27.75" customHeight="1">
      <c r="A36" s="26" t="s">
        <v>0</v>
      </c>
      <c r="B36" s="26">
        <f>+B34+B35</f>
        <v>0</v>
      </c>
      <c r="C36" s="26">
        <f aca="true" t="shared" si="11" ref="C36:AC36">+C34+C35</f>
        <v>0</v>
      </c>
      <c r="D36" s="26">
        <f t="shared" si="11"/>
        <v>0</v>
      </c>
      <c r="E36" s="26">
        <f t="shared" si="11"/>
        <v>0</v>
      </c>
      <c r="F36" s="26">
        <f t="shared" si="11"/>
        <v>126</v>
      </c>
      <c r="G36" s="26">
        <f t="shared" si="11"/>
        <v>109</v>
      </c>
      <c r="H36" s="26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26">
        <f t="shared" si="11"/>
        <v>0</v>
      </c>
      <c r="N36" s="26">
        <f t="shared" si="11"/>
        <v>0</v>
      </c>
      <c r="O36" s="26">
        <f t="shared" si="11"/>
        <v>0</v>
      </c>
      <c r="P36" s="26">
        <f t="shared" si="11"/>
        <v>1</v>
      </c>
      <c r="Q36" s="26">
        <f t="shared" si="11"/>
        <v>1</v>
      </c>
      <c r="R36" s="26">
        <f t="shared" si="11"/>
        <v>10</v>
      </c>
      <c r="S36" s="26">
        <f t="shared" si="11"/>
        <v>6</v>
      </c>
      <c r="T36" s="26">
        <f t="shared" si="11"/>
        <v>1</v>
      </c>
      <c r="U36" s="26">
        <f t="shared" si="11"/>
        <v>1</v>
      </c>
      <c r="V36" s="26">
        <f t="shared" si="11"/>
        <v>0</v>
      </c>
      <c r="W36" s="26">
        <f t="shared" si="11"/>
        <v>0</v>
      </c>
      <c r="X36" s="26">
        <f t="shared" si="11"/>
        <v>0</v>
      </c>
      <c r="Y36" s="26">
        <f t="shared" si="11"/>
        <v>0</v>
      </c>
      <c r="Z36" s="26">
        <f t="shared" si="11"/>
        <v>0</v>
      </c>
      <c r="AA36" s="26">
        <f t="shared" si="11"/>
        <v>0</v>
      </c>
      <c r="AB36" s="26">
        <f t="shared" si="11"/>
        <v>0</v>
      </c>
      <c r="AC36" s="26">
        <f t="shared" si="11"/>
        <v>0</v>
      </c>
      <c r="AD36" s="26">
        <f t="shared" si="6"/>
        <v>138</v>
      </c>
      <c r="AE36" s="26">
        <f t="shared" si="7"/>
        <v>117</v>
      </c>
      <c r="AF36" s="26">
        <f t="shared" si="8"/>
        <v>255</v>
      </c>
    </row>
  </sheetData>
  <sheetProtection/>
  <mergeCells count="34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F2"/>
    <mergeCell ref="A19:AF19"/>
    <mergeCell ref="A20:A21"/>
    <mergeCell ref="B20:C20"/>
    <mergeCell ref="D20:E20"/>
    <mergeCell ref="F20:G20"/>
    <mergeCell ref="H20:I20"/>
    <mergeCell ref="J20:K20"/>
    <mergeCell ref="L20:M20"/>
    <mergeCell ref="N20:O20"/>
    <mergeCell ref="AB20:AC20"/>
    <mergeCell ref="AD20:AF20"/>
    <mergeCell ref="P20:Q20"/>
    <mergeCell ref="R20:S20"/>
    <mergeCell ref="T20:U20"/>
    <mergeCell ref="V20:W20"/>
    <mergeCell ref="X20:Y20"/>
    <mergeCell ref="Z20:AA20"/>
  </mergeCells>
  <printOptions/>
  <pageMargins left="0.7" right="0.7" top="0.75" bottom="0.75" header="0.3" footer="0.3"/>
  <pageSetup fitToHeight="0" fitToWidth="1" horizontalDpi="600" verticalDpi="600" orientation="landscape" paperSize="9" scale="73" r:id="rId1"/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rightToLeft="1" view="pageBreakPreview" zoomScale="60" zoomScaleNormal="75" zoomScalePageLayoutView="0" workbookViewId="0" topLeftCell="A1">
      <selection activeCell="P7" sqref="P7:R7"/>
    </sheetView>
  </sheetViews>
  <sheetFormatPr defaultColWidth="12.28125" defaultRowHeight="15"/>
  <cols>
    <col min="1" max="1" width="11.8515625" style="28" customWidth="1"/>
    <col min="2" max="4" width="4.140625" style="28" customWidth="1"/>
    <col min="5" max="5" width="5.00390625" style="28" customWidth="1"/>
    <col min="6" max="29" width="4.140625" style="28" customWidth="1"/>
    <col min="30" max="30" width="3.8515625" style="28" customWidth="1"/>
    <col min="31" max="32" width="4.421875" style="28" bestFit="1" customWidth="1"/>
    <col min="33" max="16384" width="12.28125" style="28" customWidth="1"/>
  </cols>
  <sheetData>
    <row r="1" spans="1:32" ht="27.75">
      <c r="A1" s="151" t="s">
        <v>242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</row>
    <row r="2" spans="1:32" ht="27.75">
      <c r="A2" s="59" t="s">
        <v>101</v>
      </c>
      <c r="B2" s="146" t="s">
        <v>7</v>
      </c>
      <c r="C2" s="146"/>
      <c r="D2" s="146" t="s">
        <v>98</v>
      </c>
      <c r="E2" s="146"/>
      <c r="F2" s="146" t="s">
        <v>55</v>
      </c>
      <c r="G2" s="146"/>
      <c r="H2" s="146" t="s">
        <v>9</v>
      </c>
      <c r="I2" s="146"/>
      <c r="J2" s="146" t="s">
        <v>56</v>
      </c>
      <c r="K2" s="146"/>
      <c r="L2" s="146" t="s">
        <v>64</v>
      </c>
      <c r="M2" s="146"/>
      <c r="N2" s="146" t="s">
        <v>12</v>
      </c>
      <c r="O2" s="146"/>
      <c r="P2" s="146" t="s">
        <v>57</v>
      </c>
      <c r="Q2" s="146"/>
      <c r="R2" s="149" t="s">
        <v>58</v>
      </c>
      <c r="S2" s="150"/>
      <c r="T2" s="146" t="s">
        <v>59</v>
      </c>
      <c r="U2" s="146"/>
      <c r="V2" s="146" t="s">
        <v>60</v>
      </c>
      <c r="W2" s="146"/>
      <c r="X2" s="146" t="s">
        <v>61</v>
      </c>
      <c r="Y2" s="146"/>
      <c r="Z2" s="146" t="s">
        <v>62</v>
      </c>
      <c r="AA2" s="146"/>
      <c r="AB2" s="146" t="s">
        <v>63</v>
      </c>
      <c r="AC2" s="146"/>
      <c r="AD2" s="59" t="s">
        <v>21</v>
      </c>
      <c r="AE2" s="59"/>
      <c r="AF2" s="59"/>
    </row>
    <row r="3" spans="1:32" ht="27.75">
      <c r="A3" s="59"/>
      <c r="B3" s="42" t="s">
        <v>110</v>
      </c>
      <c r="C3" s="42" t="s">
        <v>111</v>
      </c>
      <c r="D3" s="42" t="s">
        <v>110</v>
      </c>
      <c r="E3" s="42" t="s">
        <v>111</v>
      </c>
      <c r="F3" s="42" t="s">
        <v>110</v>
      </c>
      <c r="G3" s="42" t="s">
        <v>111</v>
      </c>
      <c r="H3" s="42" t="s">
        <v>110</v>
      </c>
      <c r="I3" s="42" t="s">
        <v>111</v>
      </c>
      <c r="J3" s="42" t="s">
        <v>110</v>
      </c>
      <c r="K3" s="42" t="s">
        <v>111</v>
      </c>
      <c r="L3" s="42" t="s">
        <v>110</v>
      </c>
      <c r="M3" s="42" t="s">
        <v>111</v>
      </c>
      <c r="N3" s="42" t="s">
        <v>110</v>
      </c>
      <c r="O3" s="42" t="s">
        <v>111</v>
      </c>
      <c r="P3" s="42" t="s">
        <v>110</v>
      </c>
      <c r="Q3" s="42" t="s">
        <v>111</v>
      </c>
      <c r="R3" s="42" t="s">
        <v>110</v>
      </c>
      <c r="S3" s="42" t="s">
        <v>111</v>
      </c>
      <c r="T3" s="42" t="s">
        <v>110</v>
      </c>
      <c r="U3" s="42" t="s">
        <v>111</v>
      </c>
      <c r="V3" s="42" t="s">
        <v>110</v>
      </c>
      <c r="W3" s="42" t="s">
        <v>111</v>
      </c>
      <c r="X3" s="42" t="s">
        <v>110</v>
      </c>
      <c r="Y3" s="42" t="s">
        <v>111</v>
      </c>
      <c r="Z3" s="42" t="s">
        <v>110</v>
      </c>
      <c r="AA3" s="42" t="s">
        <v>111</v>
      </c>
      <c r="AB3" s="42" t="s">
        <v>110</v>
      </c>
      <c r="AC3" s="42" t="s">
        <v>111</v>
      </c>
      <c r="AD3" s="42" t="s">
        <v>110</v>
      </c>
      <c r="AE3" s="42" t="s">
        <v>111</v>
      </c>
      <c r="AF3" s="42" t="s">
        <v>20</v>
      </c>
    </row>
    <row r="4" spans="1:32" ht="53.25" customHeight="1">
      <c r="A4" s="18" t="s">
        <v>244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24</v>
      </c>
      <c r="H4" s="27">
        <v>0</v>
      </c>
      <c r="I4" s="27">
        <v>2</v>
      </c>
      <c r="J4" s="27">
        <v>0</v>
      </c>
      <c r="K4" s="27">
        <v>18</v>
      </c>
      <c r="L4" s="27">
        <v>0</v>
      </c>
      <c r="M4" s="27">
        <v>1</v>
      </c>
      <c r="N4" s="27">
        <v>0</v>
      </c>
      <c r="O4" s="27">
        <v>0</v>
      </c>
      <c r="P4" s="27">
        <v>0</v>
      </c>
      <c r="Q4" s="27">
        <v>1</v>
      </c>
      <c r="R4" s="27">
        <v>0</v>
      </c>
      <c r="S4" s="27">
        <v>8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6">
        <f>+AB4+Z4+X4+V4+T4+R4+P4+N4+L4+J4+H4+F4+D4+B4</f>
        <v>0</v>
      </c>
      <c r="AE4" s="26">
        <f>+AC4+AA4+Y4+W4+U4+S4+Q4+O4+M4+K4+I4+G4+E4+C4</f>
        <v>54</v>
      </c>
      <c r="AF4" s="26">
        <f>AE4+AD4</f>
        <v>54</v>
      </c>
    </row>
    <row r="5" spans="1:32" ht="55.5" customHeight="1">
      <c r="A5" s="18" t="s">
        <v>164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6">
        <f>+AB5+Z5+X5+V5+T5+R5+P5+N5+L5+J5+H5+F5+D5+B5</f>
        <v>0</v>
      </c>
      <c r="AE5" s="26">
        <f>+AC5+AA5+Y5+W5+U5+S5+Q5+O5+M5+K5+I5+G5+E5+C5</f>
        <v>0</v>
      </c>
      <c r="AF5" s="26">
        <f>AE5+AD5</f>
        <v>0</v>
      </c>
    </row>
    <row r="6" spans="1:32" ht="57" customHeight="1">
      <c r="A6" s="152" t="s">
        <v>243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</row>
    <row r="7" spans="1:18" ht="46.5" customHeight="1">
      <c r="A7" s="59" t="s">
        <v>109</v>
      </c>
      <c r="B7" s="59" t="s">
        <v>2</v>
      </c>
      <c r="C7" s="59"/>
      <c r="D7" s="49" t="s">
        <v>3</v>
      </c>
      <c r="E7" s="50"/>
      <c r="F7" s="144" t="s">
        <v>4</v>
      </c>
      <c r="G7" s="145"/>
      <c r="H7" s="71" t="s">
        <v>108</v>
      </c>
      <c r="I7" s="72"/>
      <c r="J7" s="71" t="s">
        <v>96</v>
      </c>
      <c r="K7" s="72"/>
      <c r="L7" s="59" t="s">
        <v>102</v>
      </c>
      <c r="M7" s="59"/>
      <c r="N7" s="59" t="s">
        <v>22</v>
      </c>
      <c r="O7" s="59"/>
      <c r="P7" s="59" t="s">
        <v>0</v>
      </c>
      <c r="Q7" s="59"/>
      <c r="R7" s="59"/>
    </row>
    <row r="8" spans="1:18" ht="27.75">
      <c r="A8" s="59"/>
      <c r="B8" s="26" t="s">
        <v>110</v>
      </c>
      <c r="C8" s="26" t="s">
        <v>111</v>
      </c>
      <c r="D8" s="26" t="s">
        <v>110</v>
      </c>
      <c r="E8" s="26" t="s">
        <v>111</v>
      </c>
      <c r="F8" s="26" t="s">
        <v>110</v>
      </c>
      <c r="G8" s="26" t="s">
        <v>111</v>
      </c>
      <c r="H8" s="26" t="s">
        <v>110</v>
      </c>
      <c r="I8" s="26" t="s">
        <v>111</v>
      </c>
      <c r="J8" s="26" t="s">
        <v>110</v>
      </c>
      <c r="K8" s="26" t="s">
        <v>111</v>
      </c>
      <c r="L8" s="26" t="s">
        <v>110</v>
      </c>
      <c r="M8" s="26" t="s">
        <v>111</v>
      </c>
      <c r="N8" s="26" t="s">
        <v>110</v>
      </c>
      <c r="O8" s="26" t="s">
        <v>111</v>
      </c>
      <c r="P8" s="26" t="s">
        <v>110</v>
      </c>
      <c r="Q8" s="26" t="s">
        <v>111</v>
      </c>
      <c r="R8" s="26" t="s">
        <v>20</v>
      </c>
    </row>
    <row r="9" spans="1:18" ht="54" customHeight="1">
      <c r="A9" s="18" t="s">
        <v>244</v>
      </c>
      <c r="B9" s="27">
        <v>0</v>
      </c>
      <c r="C9" s="27">
        <v>54</v>
      </c>
      <c r="D9" s="27">
        <v>0</v>
      </c>
      <c r="E9" s="27">
        <v>1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6">
        <v>0</v>
      </c>
      <c r="Q9" s="26">
        <f>+O9+M9+K9+I9+G9+E9+C9</f>
        <v>55</v>
      </c>
      <c r="R9" s="26">
        <f>Q9+P9</f>
        <v>55</v>
      </c>
    </row>
    <row r="10" spans="1:18" ht="65.25" customHeight="1">
      <c r="A10" s="18" t="s">
        <v>164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6">
        <f>+N10+L10+J10+H10+F10+D10+B10</f>
        <v>0</v>
      </c>
      <c r="Q10" s="26">
        <f>+O10+M10+K10+I10+G10+E10+C10</f>
        <v>0</v>
      </c>
      <c r="R10" s="26">
        <f>Q10+P10</f>
        <v>0</v>
      </c>
    </row>
  </sheetData>
  <sheetProtection/>
  <mergeCells count="27">
    <mergeCell ref="AB2:AC2"/>
    <mergeCell ref="AD2:AF2"/>
    <mergeCell ref="A1:AF1"/>
    <mergeCell ref="A6:R6"/>
    <mergeCell ref="A7:A8"/>
    <mergeCell ref="B7:C7"/>
    <mergeCell ref="F7:G7"/>
    <mergeCell ref="H7:I7"/>
    <mergeCell ref="J7:K7"/>
    <mergeCell ref="P2:Q2"/>
    <mergeCell ref="T2:U2"/>
    <mergeCell ref="N2:O2"/>
    <mergeCell ref="L7:M7"/>
    <mergeCell ref="N7:O7"/>
    <mergeCell ref="P7:R7"/>
    <mergeCell ref="V2:W2"/>
    <mergeCell ref="V6:AF6"/>
    <mergeCell ref="X2:Y2"/>
    <mergeCell ref="Z2:AA2"/>
    <mergeCell ref="L2:M2"/>
    <mergeCell ref="R2:S2"/>
    <mergeCell ref="A2:A3"/>
    <mergeCell ref="B2:C2"/>
    <mergeCell ref="D2:E2"/>
    <mergeCell ref="F2:G2"/>
    <mergeCell ref="H2:I2"/>
    <mergeCell ref="J2:K2"/>
  </mergeCells>
  <printOptions horizontalCentered="1"/>
  <pageMargins left="0.22" right="0.19" top="0.748031496062992" bottom="0.748031496062992" header="0.31496062992126" footer="0.31496062992126"/>
  <pageSetup fitToHeight="0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4"/>
  <sheetViews>
    <sheetView rightToLeft="1" zoomScale="85" zoomScaleNormal="85" zoomScalePageLayoutView="0" workbookViewId="0" topLeftCell="A13">
      <selection activeCell="AF15" sqref="AF15"/>
    </sheetView>
  </sheetViews>
  <sheetFormatPr defaultColWidth="9.00390625" defaultRowHeight="15"/>
  <cols>
    <col min="1" max="1" width="8.140625" style="14" bestFit="1" customWidth="1"/>
    <col min="2" max="2" width="19.28125" style="14" bestFit="1" customWidth="1"/>
    <col min="3" max="4" width="6.00390625" style="14" bestFit="1" customWidth="1"/>
    <col min="5" max="6" width="4.57421875" style="14" customWidth="1"/>
    <col min="7" max="8" width="6.00390625" style="14" bestFit="1" customWidth="1"/>
    <col min="9" max="16" width="4.57421875" style="14" customWidth="1"/>
    <col min="17" max="19" width="5.00390625" style="14" customWidth="1"/>
    <col min="20" max="30" width="4.57421875" style="14" customWidth="1"/>
    <col min="31" max="31" width="6.8515625" style="14" customWidth="1"/>
    <col min="32" max="32" width="7.00390625" style="14" customWidth="1"/>
    <col min="33" max="33" width="7.57421875" style="14" customWidth="1"/>
    <col min="34" max="16384" width="9.00390625" style="14" customWidth="1"/>
  </cols>
  <sheetData>
    <row r="1" spans="1:19" ht="27.75">
      <c r="A1" s="159" t="s">
        <v>250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27.75">
      <c r="A2" s="59" t="s">
        <v>1</v>
      </c>
      <c r="B2" s="59" t="s">
        <v>67</v>
      </c>
      <c r="C2" s="146" t="s">
        <v>53</v>
      </c>
      <c r="D2" s="146"/>
      <c r="E2" s="146" t="s">
        <v>166</v>
      </c>
      <c r="F2" s="146"/>
      <c r="G2" s="146" t="s">
        <v>165</v>
      </c>
      <c r="H2" s="146"/>
      <c r="I2" s="149" t="s">
        <v>108</v>
      </c>
      <c r="J2" s="150"/>
      <c r="K2" s="149" t="s">
        <v>96</v>
      </c>
      <c r="L2" s="150"/>
      <c r="M2" s="146" t="s">
        <v>5</v>
      </c>
      <c r="N2" s="146"/>
      <c r="O2" s="146" t="s">
        <v>22</v>
      </c>
      <c r="P2" s="146"/>
      <c r="Q2" s="146" t="s">
        <v>0</v>
      </c>
      <c r="R2" s="146"/>
      <c r="S2" s="146"/>
    </row>
    <row r="3" spans="1:29" ht="27.75">
      <c r="A3" s="59"/>
      <c r="B3" s="59"/>
      <c r="C3" s="42" t="s">
        <v>110</v>
      </c>
      <c r="D3" s="42" t="s">
        <v>111</v>
      </c>
      <c r="E3" s="42" t="s">
        <v>110</v>
      </c>
      <c r="F3" s="42" t="s">
        <v>111</v>
      </c>
      <c r="G3" s="42" t="s">
        <v>110</v>
      </c>
      <c r="H3" s="42" t="s">
        <v>111</v>
      </c>
      <c r="I3" s="42" t="s">
        <v>110</v>
      </c>
      <c r="J3" s="42" t="s">
        <v>111</v>
      </c>
      <c r="K3" s="42" t="s">
        <v>110</v>
      </c>
      <c r="L3" s="42" t="s">
        <v>111</v>
      </c>
      <c r="M3" s="42" t="s">
        <v>110</v>
      </c>
      <c r="N3" s="42" t="s">
        <v>111</v>
      </c>
      <c r="O3" s="42" t="s">
        <v>110</v>
      </c>
      <c r="P3" s="42" t="s">
        <v>111</v>
      </c>
      <c r="Q3" s="42" t="s">
        <v>110</v>
      </c>
      <c r="R3" s="42" t="s">
        <v>111</v>
      </c>
      <c r="S3" s="42" t="s">
        <v>20</v>
      </c>
      <c r="Y3" s="11"/>
      <c r="Z3" s="11"/>
      <c r="AA3" s="11"/>
      <c r="AB3" s="11"/>
      <c r="AC3" s="11"/>
    </row>
    <row r="4" spans="1:29" ht="27.75">
      <c r="A4" s="153" t="s">
        <v>68</v>
      </c>
      <c r="B4" s="27" t="s">
        <v>87</v>
      </c>
      <c r="C4" s="27">
        <v>2</v>
      </c>
      <c r="D4" s="27">
        <v>8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42">
        <f>+C4+E4+G4+I4+K4+M4+O4</f>
        <v>2</v>
      </c>
      <c r="R4" s="42">
        <f>+D4+F4+H4+J4+L4+N4+P4</f>
        <v>8</v>
      </c>
      <c r="S4" s="42">
        <f>+R4+Q4</f>
        <v>10</v>
      </c>
      <c r="Y4" s="11"/>
      <c r="Z4" s="11"/>
      <c r="AA4" s="11"/>
      <c r="AB4" s="11"/>
      <c r="AC4" s="11"/>
    </row>
    <row r="5" spans="1:29" ht="27.75">
      <c r="A5" s="153"/>
      <c r="B5" s="27" t="s">
        <v>100</v>
      </c>
      <c r="C5" s="27">
        <v>6</v>
      </c>
      <c r="D5" s="27">
        <v>14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42">
        <f aca="true" t="shared" si="0" ref="Q5:Q11">+C5+E5+G5+I5+K5+M5+O5</f>
        <v>6</v>
      </c>
      <c r="R5" s="42">
        <f aca="true" t="shared" si="1" ref="R5:R11">+D5+F5+H5+J5+L5+N5+P5</f>
        <v>14</v>
      </c>
      <c r="S5" s="42">
        <f aca="true" t="shared" si="2" ref="S5:S11">+R5+Q5</f>
        <v>20</v>
      </c>
      <c r="Y5" s="11"/>
      <c r="Z5" s="11"/>
      <c r="AA5" s="11"/>
      <c r="AB5" s="11"/>
      <c r="AC5" s="11"/>
    </row>
    <row r="6" spans="1:19" ht="27.75">
      <c r="A6" s="153" t="s">
        <v>69</v>
      </c>
      <c r="B6" s="27" t="s">
        <v>88</v>
      </c>
      <c r="C6" s="27">
        <v>44</v>
      </c>
      <c r="D6" s="27">
        <v>25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42">
        <f t="shared" si="0"/>
        <v>44</v>
      </c>
      <c r="R6" s="42">
        <f t="shared" si="1"/>
        <v>25</v>
      </c>
      <c r="S6" s="42">
        <f t="shared" si="2"/>
        <v>69</v>
      </c>
    </row>
    <row r="7" spans="1:19" ht="27.75">
      <c r="A7" s="153"/>
      <c r="B7" s="27" t="s">
        <v>89</v>
      </c>
      <c r="C7" s="27">
        <v>56</v>
      </c>
      <c r="D7" s="27">
        <v>38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1</v>
      </c>
      <c r="N7" s="27">
        <v>0</v>
      </c>
      <c r="O7" s="27">
        <v>0</v>
      </c>
      <c r="P7" s="27">
        <v>0</v>
      </c>
      <c r="Q7" s="42">
        <f t="shared" si="0"/>
        <v>57</v>
      </c>
      <c r="R7" s="42">
        <f t="shared" si="1"/>
        <v>38</v>
      </c>
      <c r="S7" s="42">
        <f t="shared" si="2"/>
        <v>95</v>
      </c>
    </row>
    <row r="8" spans="1:19" ht="27.75">
      <c r="A8" s="153"/>
      <c r="B8" s="27" t="s">
        <v>99</v>
      </c>
      <c r="C8" s="27">
        <v>4</v>
      </c>
      <c r="D8" s="27">
        <v>11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42">
        <f t="shared" si="0"/>
        <v>4</v>
      </c>
      <c r="R8" s="42">
        <f t="shared" si="1"/>
        <v>11</v>
      </c>
      <c r="S8" s="42">
        <f t="shared" si="2"/>
        <v>15</v>
      </c>
    </row>
    <row r="9" spans="1:19" ht="27.75">
      <c r="A9" s="153" t="s">
        <v>168</v>
      </c>
      <c r="B9" s="153"/>
      <c r="C9" s="27">
        <v>31</v>
      </c>
      <c r="D9" s="27">
        <v>42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42">
        <f t="shared" si="0"/>
        <v>31</v>
      </c>
      <c r="R9" s="42">
        <f t="shared" si="1"/>
        <v>42</v>
      </c>
      <c r="S9" s="42">
        <f t="shared" si="2"/>
        <v>73</v>
      </c>
    </row>
    <row r="10" spans="1:19" ht="27.75">
      <c r="A10" s="27" t="s">
        <v>70</v>
      </c>
      <c r="B10" s="27" t="s">
        <v>66</v>
      </c>
      <c r="C10" s="27">
        <v>141</v>
      </c>
      <c r="D10" s="27">
        <v>54</v>
      </c>
      <c r="E10" s="27">
        <v>0</v>
      </c>
      <c r="F10" s="27">
        <v>1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2</v>
      </c>
      <c r="N10" s="27">
        <v>0</v>
      </c>
      <c r="O10" s="27">
        <v>0</v>
      </c>
      <c r="P10" s="27">
        <v>0</v>
      </c>
      <c r="Q10" s="42">
        <f t="shared" si="0"/>
        <v>143</v>
      </c>
      <c r="R10" s="42">
        <f t="shared" si="1"/>
        <v>55</v>
      </c>
      <c r="S10" s="42">
        <f t="shared" si="2"/>
        <v>198</v>
      </c>
    </row>
    <row r="11" spans="1:19" ht="27.75">
      <c r="A11" s="156" t="s">
        <v>0</v>
      </c>
      <c r="B11" s="156"/>
      <c r="C11" s="48">
        <f>SUM(C4:C10)</f>
        <v>284</v>
      </c>
      <c r="D11" s="48">
        <f aca="true" t="shared" si="3" ref="D11:P11">SUM(D4:D10)</f>
        <v>192</v>
      </c>
      <c r="E11" s="48">
        <f t="shared" si="3"/>
        <v>0</v>
      </c>
      <c r="F11" s="48">
        <f t="shared" si="3"/>
        <v>1</v>
      </c>
      <c r="G11" s="48">
        <f t="shared" si="3"/>
        <v>0</v>
      </c>
      <c r="H11" s="48">
        <f t="shared" si="3"/>
        <v>0</v>
      </c>
      <c r="I11" s="48">
        <f t="shared" si="3"/>
        <v>0</v>
      </c>
      <c r="J11" s="48">
        <f t="shared" si="3"/>
        <v>0</v>
      </c>
      <c r="K11" s="48">
        <f t="shared" si="3"/>
        <v>0</v>
      </c>
      <c r="L11" s="48">
        <f t="shared" si="3"/>
        <v>0</v>
      </c>
      <c r="M11" s="48">
        <f t="shared" si="3"/>
        <v>3</v>
      </c>
      <c r="N11" s="48">
        <f t="shared" si="3"/>
        <v>0</v>
      </c>
      <c r="O11" s="48">
        <f t="shared" si="3"/>
        <v>0</v>
      </c>
      <c r="P11" s="48">
        <f t="shared" si="3"/>
        <v>0</v>
      </c>
      <c r="Q11" s="42">
        <f t="shared" si="0"/>
        <v>287</v>
      </c>
      <c r="R11" s="42">
        <f t="shared" si="1"/>
        <v>193</v>
      </c>
      <c r="S11" s="42">
        <f t="shared" si="2"/>
        <v>480</v>
      </c>
    </row>
    <row r="12" spans="1:33" ht="27.75" customHeight="1">
      <c r="A12" s="159" t="s">
        <v>248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</row>
    <row r="13" spans="1:33" ht="48.75" customHeight="1">
      <c r="A13" s="59" t="s">
        <v>1</v>
      </c>
      <c r="B13" s="59" t="s">
        <v>67</v>
      </c>
      <c r="C13" s="146" t="s">
        <v>7</v>
      </c>
      <c r="D13" s="146"/>
      <c r="E13" s="157" t="s">
        <v>98</v>
      </c>
      <c r="F13" s="158"/>
      <c r="G13" s="146" t="s">
        <v>55</v>
      </c>
      <c r="H13" s="146"/>
      <c r="I13" s="146" t="s">
        <v>9</v>
      </c>
      <c r="J13" s="146"/>
      <c r="K13" s="146" t="s">
        <v>56</v>
      </c>
      <c r="L13" s="146"/>
      <c r="M13" s="146" t="s">
        <v>64</v>
      </c>
      <c r="N13" s="146"/>
      <c r="O13" s="146" t="s">
        <v>12</v>
      </c>
      <c r="P13" s="146"/>
      <c r="Q13" s="146" t="s">
        <v>57</v>
      </c>
      <c r="R13" s="146"/>
      <c r="S13" s="146" t="s">
        <v>58</v>
      </c>
      <c r="T13" s="146"/>
      <c r="U13" s="146" t="s">
        <v>59</v>
      </c>
      <c r="V13" s="146"/>
      <c r="W13" s="146" t="s">
        <v>60</v>
      </c>
      <c r="X13" s="146"/>
      <c r="Y13" s="146" t="s">
        <v>61</v>
      </c>
      <c r="Z13" s="146"/>
      <c r="AA13" s="146" t="s">
        <v>18</v>
      </c>
      <c r="AB13" s="146"/>
      <c r="AC13" s="146" t="s">
        <v>63</v>
      </c>
      <c r="AD13" s="146"/>
      <c r="AE13" s="59" t="s">
        <v>21</v>
      </c>
      <c r="AF13" s="59"/>
      <c r="AG13" s="59"/>
    </row>
    <row r="14" spans="1:33" ht="25.5" customHeight="1">
      <c r="A14" s="59"/>
      <c r="B14" s="59"/>
      <c r="C14" s="42" t="s">
        <v>110</v>
      </c>
      <c r="D14" s="42" t="s">
        <v>111</v>
      </c>
      <c r="E14" s="42" t="s">
        <v>110</v>
      </c>
      <c r="F14" s="42" t="s">
        <v>111</v>
      </c>
      <c r="G14" s="42" t="s">
        <v>110</v>
      </c>
      <c r="H14" s="42" t="s">
        <v>111</v>
      </c>
      <c r="I14" s="42" t="s">
        <v>110</v>
      </c>
      <c r="J14" s="42" t="s">
        <v>111</v>
      </c>
      <c r="K14" s="42" t="s">
        <v>110</v>
      </c>
      <c r="L14" s="42" t="s">
        <v>111</v>
      </c>
      <c r="M14" s="42" t="s">
        <v>110</v>
      </c>
      <c r="N14" s="42" t="s">
        <v>111</v>
      </c>
      <c r="O14" s="42" t="s">
        <v>110</v>
      </c>
      <c r="P14" s="42" t="s">
        <v>111</v>
      </c>
      <c r="Q14" s="42" t="s">
        <v>110</v>
      </c>
      <c r="R14" s="42" t="s">
        <v>111</v>
      </c>
      <c r="S14" s="42" t="s">
        <v>110</v>
      </c>
      <c r="T14" s="42" t="s">
        <v>111</v>
      </c>
      <c r="U14" s="42" t="s">
        <v>110</v>
      </c>
      <c r="V14" s="42" t="s">
        <v>111</v>
      </c>
      <c r="W14" s="42" t="s">
        <v>110</v>
      </c>
      <c r="X14" s="42" t="s">
        <v>111</v>
      </c>
      <c r="Y14" s="42" t="s">
        <v>110</v>
      </c>
      <c r="Z14" s="42" t="s">
        <v>111</v>
      </c>
      <c r="AA14" s="42" t="s">
        <v>110</v>
      </c>
      <c r="AB14" s="42" t="s">
        <v>111</v>
      </c>
      <c r="AC14" s="42" t="s">
        <v>110</v>
      </c>
      <c r="AD14" s="42" t="s">
        <v>111</v>
      </c>
      <c r="AE14" s="42" t="s">
        <v>110</v>
      </c>
      <c r="AF14" s="42" t="s">
        <v>111</v>
      </c>
      <c r="AG14" s="42" t="s">
        <v>20</v>
      </c>
    </row>
    <row r="15" spans="1:33" ht="27.75">
      <c r="A15" s="153" t="s">
        <v>68</v>
      </c>
      <c r="B15" s="27" t="s">
        <v>87</v>
      </c>
      <c r="C15" s="27">
        <v>0</v>
      </c>
      <c r="D15" s="27">
        <v>0</v>
      </c>
      <c r="E15" s="27">
        <v>0</v>
      </c>
      <c r="F15" s="27">
        <v>0</v>
      </c>
      <c r="G15" s="27">
        <v>2</v>
      </c>
      <c r="H15" s="27">
        <v>7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1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6">
        <f>+AC15+AA15+Y15+W15+U15+S15+Q15+O15+M15+K15+I15+G15+E15+C15</f>
        <v>2</v>
      </c>
      <c r="AF15" s="26">
        <f>+AD15+AB15+Z15+X15+V15+T15+R15+P15+N15+L15+J15+H15+F15+D15</f>
        <v>8</v>
      </c>
      <c r="AG15" s="26">
        <f>+AE15+AF15</f>
        <v>10</v>
      </c>
    </row>
    <row r="16" spans="1:33" ht="27.75">
      <c r="A16" s="153"/>
      <c r="B16" s="27" t="s">
        <v>100</v>
      </c>
      <c r="C16" s="27">
        <v>0</v>
      </c>
      <c r="D16" s="27">
        <v>0</v>
      </c>
      <c r="E16" s="27">
        <v>0</v>
      </c>
      <c r="F16" s="27">
        <v>0</v>
      </c>
      <c r="G16" s="27">
        <v>6</v>
      </c>
      <c r="H16" s="27">
        <v>11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2</v>
      </c>
      <c r="U16" s="27">
        <v>0</v>
      </c>
      <c r="V16" s="27">
        <v>0</v>
      </c>
      <c r="W16" s="27">
        <v>0</v>
      </c>
      <c r="X16" s="27">
        <v>1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6">
        <f aca="true" t="shared" si="4" ref="AE16:AE22">+AC16+AA16+Y16+W16+U16+S16+Q16+O16+M16+K16+I16+G16+E16+C16</f>
        <v>6</v>
      </c>
      <c r="AF16" s="26">
        <f aca="true" t="shared" si="5" ref="AF16:AF22">+AD16+AB16+Z16+X16+V16+T16+R16+P16+N16+L16+J16+H16+F16+D16</f>
        <v>14</v>
      </c>
      <c r="AG16" s="26">
        <f aca="true" t="shared" si="6" ref="AG16:AG22">+AE16+AF16</f>
        <v>20</v>
      </c>
    </row>
    <row r="17" spans="1:33" ht="27.75">
      <c r="A17" s="153" t="s">
        <v>69</v>
      </c>
      <c r="B17" s="27" t="s">
        <v>88</v>
      </c>
      <c r="C17" s="27">
        <v>1</v>
      </c>
      <c r="D17" s="27">
        <v>0</v>
      </c>
      <c r="E17" s="27">
        <v>0</v>
      </c>
      <c r="F17" s="27">
        <v>0</v>
      </c>
      <c r="G17" s="27">
        <v>38</v>
      </c>
      <c r="H17" s="27">
        <v>24</v>
      </c>
      <c r="I17" s="27">
        <v>1</v>
      </c>
      <c r="J17" s="27">
        <v>0</v>
      </c>
      <c r="K17" s="27">
        <v>0</v>
      </c>
      <c r="L17" s="27">
        <v>0</v>
      </c>
      <c r="M17" s="27">
        <v>2</v>
      </c>
      <c r="N17" s="27">
        <v>0</v>
      </c>
      <c r="O17" s="27">
        <v>0</v>
      </c>
      <c r="P17" s="27">
        <v>0</v>
      </c>
      <c r="Q17" s="27">
        <v>1</v>
      </c>
      <c r="R17" s="27">
        <v>0</v>
      </c>
      <c r="S17" s="27">
        <v>1</v>
      </c>
      <c r="T17" s="27">
        <v>0</v>
      </c>
      <c r="U17" s="27">
        <v>0</v>
      </c>
      <c r="V17" s="27">
        <v>1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6">
        <f t="shared" si="4"/>
        <v>44</v>
      </c>
      <c r="AF17" s="26">
        <f t="shared" si="5"/>
        <v>25</v>
      </c>
      <c r="AG17" s="26">
        <f t="shared" si="6"/>
        <v>69</v>
      </c>
    </row>
    <row r="18" spans="1:33" ht="27.75">
      <c r="A18" s="153"/>
      <c r="B18" s="27" t="s">
        <v>89</v>
      </c>
      <c r="C18" s="27">
        <v>2</v>
      </c>
      <c r="D18" s="27">
        <v>1</v>
      </c>
      <c r="E18" s="27">
        <v>0</v>
      </c>
      <c r="F18" s="27">
        <v>0</v>
      </c>
      <c r="G18" s="27">
        <v>40</v>
      </c>
      <c r="H18" s="27">
        <v>27</v>
      </c>
      <c r="I18" s="27">
        <v>2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12</v>
      </c>
      <c r="T18" s="27">
        <v>10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6">
        <f t="shared" si="4"/>
        <v>56</v>
      </c>
      <c r="AF18" s="26">
        <f t="shared" si="5"/>
        <v>38</v>
      </c>
      <c r="AG18" s="26">
        <f t="shared" si="6"/>
        <v>94</v>
      </c>
    </row>
    <row r="19" spans="1:33" ht="27.75">
      <c r="A19" s="153"/>
      <c r="B19" s="27" t="s">
        <v>99</v>
      </c>
      <c r="C19" s="27">
        <v>0</v>
      </c>
      <c r="D19" s="27">
        <v>0</v>
      </c>
      <c r="E19" s="27">
        <v>0</v>
      </c>
      <c r="F19" s="27">
        <v>0</v>
      </c>
      <c r="G19" s="27">
        <v>4</v>
      </c>
      <c r="H19" s="27">
        <v>11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6">
        <f t="shared" si="4"/>
        <v>4</v>
      </c>
      <c r="AF19" s="26">
        <f t="shared" si="5"/>
        <v>11</v>
      </c>
      <c r="AG19" s="26">
        <f t="shared" si="6"/>
        <v>15</v>
      </c>
    </row>
    <row r="20" spans="1:33" ht="27.75">
      <c r="A20" s="153" t="s">
        <v>167</v>
      </c>
      <c r="B20" s="153"/>
      <c r="C20" s="27">
        <v>0</v>
      </c>
      <c r="D20" s="27">
        <v>0</v>
      </c>
      <c r="E20" s="27">
        <v>0</v>
      </c>
      <c r="F20" s="27">
        <v>0</v>
      </c>
      <c r="G20" s="27">
        <v>19</v>
      </c>
      <c r="H20" s="27">
        <v>25</v>
      </c>
      <c r="I20" s="27">
        <v>0</v>
      </c>
      <c r="J20" s="27">
        <v>0</v>
      </c>
      <c r="K20" s="27">
        <v>0</v>
      </c>
      <c r="L20" s="27">
        <v>2</v>
      </c>
      <c r="M20" s="27">
        <v>2</v>
      </c>
      <c r="N20" s="27">
        <v>1</v>
      </c>
      <c r="O20" s="27">
        <v>0</v>
      </c>
      <c r="P20" s="27">
        <v>0</v>
      </c>
      <c r="Q20" s="27">
        <v>0</v>
      </c>
      <c r="R20" s="27">
        <v>2</v>
      </c>
      <c r="S20" s="27">
        <v>10</v>
      </c>
      <c r="T20" s="27">
        <v>12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6">
        <f t="shared" si="4"/>
        <v>31</v>
      </c>
      <c r="AF20" s="26">
        <f t="shared" si="5"/>
        <v>42</v>
      </c>
      <c r="AG20" s="26">
        <f t="shared" si="6"/>
        <v>73</v>
      </c>
    </row>
    <row r="21" spans="1:33" ht="27.75">
      <c r="A21" s="27" t="s">
        <v>70</v>
      </c>
      <c r="B21" s="27" t="s">
        <v>66</v>
      </c>
      <c r="C21" s="27">
        <v>3</v>
      </c>
      <c r="D21" s="27">
        <v>1</v>
      </c>
      <c r="E21" s="27">
        <v>0</v>
      </c>
      <c r="F21" s="27">
        <v>0</v>
      </c>
      <c r="G21" s="27">
        <v>106</v>
      </c>
      <c r="H21" s="27">
        <v>44</v>
      </c>
      <c r="I21" s="27">
        <v>6</v>
      </c>
      <c r="J21" s="27">
        <v>0</v>
      </c>
      <c r="K21" s="27">
        <v>5</v>
      </c>
      <c r="L21" s="27">
        <v>1</v>
      </c>
      <c r="M21" s="27">
        <v>2</v>
      </c>
      <c r="N21" s="27">
        <v>1</v>
      </c>
      <c r="O21" s="27">
        <v>2</v>
      </c>
      <c r="P21" s="27">
        <v>1</v>
      </c>
      <c r="Q21" s="27">
        <v>1</v>
      </c>
      <c r="R21" s="27">
        <v>0</v>
      </c>
      <c r="S21" s="27">
        <v>14</v>
      </c>
      <c r="T21" s="27">
        <v>5</v>
      </c>
      <c r="U21" s="27">
        <v>1</v>
      </c>
      <c r="V21" s="27">
        <v>1</v>
      </c>
      <c r="W21" s="27">
        <v>1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6">
        <f t="shared" si="4"/>
        <v>141</v>
      </c>
      <c r="AF21" s="26">
        <f t="shared" si="5"/>
        <v>54</v>
      </c>
      <c r="AG21" s="26">
        <f t="shared" si="6"/>
        <v>195</v>
      </c>
    </row>
    <row r="22" spans="1:33" ht="27.75">
      <c r="A22" s="156" t="s">
        <v>0</v>
      </c>
      <c r="B22" s="156"/>
      <c r="C22" s="47">
        <f>SUM(C15:C21)</f>
        <v>6</v>
      </c>
      <c r="D22" s="47">
        <f aca="true" t="shared" si="7" ref="D22:AD22">SUM(D15:D21)</f>
        <v>2</v>
      </c>
      <c r="E22" s="47">
        <f t="shared" si="7"/>
        <v>0</v>
      </c>
      <c r="F22" s="47">
        <f t="shared" si="7"/>
        <v>0</v>
      </c>
      <c r="G22" s="47">
        <f t="shared" si="7"/>
        <v>215</v>
      </c>
      <c r="H22" s="47">
        <f t="shared" si="7"/>
        <v>149</v>
      </c>
      <c r="I22" s="47">
        <f t="shared" si="7"/>
        <v>9</v>
      </c>
      <c r="J22" s="47">
        <f t="shared" si="7"/>
        <v>0</v>
      </c>
      <c r="K22" s="47">
        <f t="shared" si="7"/>
        <v>5</v>
      </c>
      <c r="L22" s="47">
        <f t="shared" si="7"/>
        <v>3</v>
      </c>
      <c r="M22" s="47">
        <f t="shared" si="7"/>
        <v>6</v>
      </c>
      <c r="N22" s="47">
        <f t="shared" si="7"/>
        <v>2</v>
      </c>
      <c r="O22" s="47">
        <f t="shared" si="7"/>
        <v>2</v>
      </c>
      <c r="P22" s="47">
        <f t="shared" si="7"/>
        <v>1</v>
      </c>
      <c r="Q22" s="47">
        <f t="shared" si="7"/>
        <v>2</v>
      </c>
      <c r="R22" s="47">
        <f t="shared" si="7"/>
        <v>2</v>
      </c>
      <c r="S22" s="47">
        <f t="shared" si="7"/>
        <v>37</v>
      </c>
      <c r="T22" s="47">
        <f t="shared" si="7"/>
        <v>30</v>
      </c>
      <c r="U22" s="47">
        <f t="shared" si="7"/>
        <v>1</v>
      </c>
      <c r="V22" s="47">
        <f t="shared" si="7"/>
        <v>2</v>
      </c>
      <c r="W22" s="47">
        <f t="shared" si="7"/>
        <v>1</v>
      </c>
      <c r="X22" s="47">
        <f t="shared" si="7"/>
        <v>1</v>
      </c>
      <c r="Y22" s="47">
        <f t="shared" si="7"/>
        <v>0</v>
      </c>
      <c r="Z22" s="47">
        <f t="shared" si="7"/>
        <v>0</v>
      </c>
      <c r="AA22" s="47">
        <f t="shared" si="7"/>
        <v>0</v>
      </c>
      <c r="AB22" s="47">
        <f t="shared" si="7"/>
        <v>0</v>
      </c>
      <c r="AC22" s="47">
        <f t="shared" si="7"/>
        <v>0</v>
      </c>
      <c r="AD22" s="47">
        <f t="shared" si="7"/>
        <v>0</v>
      </c>
      <c r="AE22" s="26">
        <f t="shared" si="4"/>
        <v>284</v>
      </c>
      <c r="AF22" s="26">
        <f t="shared" si="5"/>
        <v>192</v>
      </c>
      <c r="AG22" s="26">
        <f t="shared" si="6"/>
        <v>476</v>
      </c>
    </row>
    <row r="23" spans="1:33" ht="27.7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</row>
    <row r="24" spans="1:33" ht="27.7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</sheetData>
  <sheetProtection/>
  <mergeCells count="38">
    <mergeCell ref="A1:S1"/>
    <mergeCell ref="C2:D2"/>
    <mergeCell ref="E2:F2"/>
    <mergeCell ref="G2:H2"/>
    <mergeCell ref="I2:J2"/>
    <mergeCell ref="A2:A3"/>
    <mergeCell ref="B2:B3"/>
    <mergeCell ref="O2:P2"/>
    <mergeCell ref="Q2:S2"/>
    <mergeCell ref="W13:X13"/>
    <mergeCell ref="C13:D13"/>
    <mergeCell ref="E13:F13"/>
    <mergeCell ref="K2:L2"/>
    <mergeCell ref="M2:N2"/>
    <mergeCell ref="AE13:AG13"/>
    <mergeCell ref="A12:AG12"/>
    <mergeCell ref="K13:L13"/>
    <mergeCell ref="M13:N13"/>
    <mergeCell ref="O13:P13"/>
    <mergeCell ref="A23:AG24"/>
    <mergeCell ref="Y13:Z13"/>
    <mergeCell ref="AA13:AB13"/>
    <mergeCell ref="S13:T13"/>
    <mergeCell ref="AC13:AD13"/>
    <mergeCell ref="A9:B9"/>
    <mergeCell ref="A11:B11"/>
    <mergeCell ref="A22:B22"/>
    <mergeCell ref="A20:B20"/>
    <mergeCell ref="A17:A19"/>
    <mergeCell ref="A15:A16"/>
    <mergeCell ref="Q13:R13"/>
    <mergeCell ref="A4:A5"/>
    <mergeCell ref="A6:A8"/>
    <mergeCell ref="B13:B14"/>
    <mergeCell ref="U13:V13"/>
    <mergeCell ref="A13:A14"/>
    <mergeCell ref="G13:H13"/>
    <mergeCell ref="I13:J13"/>
  </mergeCells>
  <printOptions horizontalCentered="1" verticalCentered="1"/>
  <pageMargins left="0.24" right="0.26" top="0.25" bottom="0.34" header="0.17" footer="0.2"/>
  <pageSetup horizontalDpi="200" verticalDpi="2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rightToLeft="1" tabSelected="1" view="pageBreakPreview" zoomScale="60" zoomScaleNormal="60" zoomScalePageLayoutView="0" workbookViewId="0" topLeftCell="A1">
      <selection activeCell="B32" sqref="B32"/>
    </sheetView>
  </sheetViews>
  <sheetFormatPr defaultColWidth="9.140625" defaultRowHeight="15"/>
  <cols>
    <col min="1" max="1" width="18.28125" style="240" bestFit="1" customWidth="1"/>
    <col min="2" max="16" width="6.00390625" style="240" customWidth="1"/>
    <col min="17" max="16384" width="9.140625" style="240" customWidth="1"/>
  </cols>
  <sheetData>
    <row r="1" spans="1:16" ht="27.75">
      <c r="A1" s="239" t="s">
        <v>268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27.75">
      <c r="A2" s="241" t="s">
        <v>269</v>
      </c>
      <c r="B2" s="242" t="s">
        <v>270</v>
      </c>
      <c r="C2" s="242"/>
      <c r="D2" s="242" t="s">
        <v>271</v>
      </c>
      <c r="E2" s="242"/>
      <c r="F2" s="242" t="s">
        <v>272</v>
      </c>
      <c r="G2" s="242"/>
      <c r="H2" s="242" t="s">
        <v>273</v>
      </c>
      <c r="I2" s="242"/>
      <c r="J2" s="242" t="s">
        <v>274</v>
      </c>
      <c r="K2" s="242"/>
      <c r="L2" s="242" t="s">
        <v>275</v>
      </c>
      <c r="M2" s="242"/>
      <c r="N2" s="242" t="s">
        <v>0</v>
      </c>
      <c r="O2" s="242"/>
      <c r="P2" s="242"/>
    </row>
    <row r="3" spans="1:16" ht="27.75">
      <c r="A3" s="243"/>
      <c r="B3" s="244" t="s">
        <v>110</v>
      </c>
      <c r="C3" s="244" t="s">
        <v>111</v>
      </c>
      <c r="D3" s="244" t="s">
        <v>110</v>
      </c>
      <c r="E3" s="244" t="s">
        <v>111</v>
      </c>
      <c r="F3" s="244" t="s">
        <v>110</v>
      </c>
      <c r="G3" s="244" t="s">
        <v>111</v>
      </c>
      <c r="H3" s="244" t="s">
        <v>110</v>
      </c>
      <c r="I3" s="244" t="s">
        <v>111</v>
      </c>
      <c r="J3" s="244" t="s">
        <v>110</v>
      </c>
      <c r="K3" s="244" t="s">
        <v>111</v>
      </c>
      <c r="L3" s="244" t="s">
        <v>110</v>
      </c>
      <c r="M3" s="244" t="s">
        <v>111</v>
      </c>
      <c r="N3" s="244" t="s">
        <v>110</v>
      </c>
      <c r="O3" s="244" t="s">
        <v>111</v>
      </c>
      <c r="P3" s="244" t="s">
        <v>20</v>
      </c>
    </row>
    <row r="4" spans="1:16" ht="27.75">
      <c r="A4" s="245" t="s">
        <v>23</v>
      </c>
      <c r="B4" s="246">
        <v>20</v>
      </c>
      <c r="C4" s="246">
        <v>0</v>
      </c>
      <c r="D4" s="246">
        <v>13</v>
      </c>
      <c r="E4" s="246">
        <v>5</v>
      </c>
      <c r="F4" s="246">
        <v>28</v>
      </c>
      <c r="G4" s="246">
        <v>9</v>
      </c>
      <c r="H4" s="247">
        <v>17</v>
      </c>
      <c r="I4" s="247">
        <v>9</v>
      </c>
      <c r="J4" s="246">
        <v>4</v>
      </c>
      <c r="K4" s="246">
        <v>2</v>
      </c>
      <c r="L4" s="246">
        <v>7</v>
      </c>
      <c r="M4" s="246">
        <v>5</v>
      </c>
      <c r="N4" s="248">
        <f>B4+D4+F4+H4+J4+L4</f>
        <v>89</v>
      </c>
      <c r="O4" s="248">
        <f>C4+E4+G4+I4+K4+M4</f>
        <v>30</v>
      </c>
      <c r="P4" s="248">
        <f>N4+O4</f>
        <v>119</v>
      </c>
    </row>
    <row r="5" spans="1:16" ht="27.75">
      <c r="A5" s="249" t="s">
        <v>24</v>
      </c>
      <c r="B5" s="247">
        <v>6</v>
      </c>
      <c r="C5" s="247">
        <v>2</v>
      </c>
      <c r="D5" s="247">
        <v>3</v>
      </c>
      <c r="E5" s="247">
        <v>1</v>
      </c>
      <c r="F5" s="247">
        <v>13</v>
      </c>
      <c r="G5" s="247">
        <v>10</v>
      </c>
      <c r="H5" s="247">
        <v>37</v>
      </c>
      <c r="I5" s="247">
        <v>13</v>
      </c>
      <c r="J5" s="247">
        <v>0</v>
      </c>
      <c r="K5" s="247">
        <v>0</v>
      </c>
      <c r="L5" s="247">
        <v>0</v>
      </c>
      <c r="M5" s="247">
        <v>0</v>
      </c>
      <c r="N5" s="248">
        <f aca="true" t="shared" si="0" ref="N5:N27">B5+D5+F5+H5+J5+L5</f>
        <v>59</v>
      </c>
      <c r="O5" s="248">
        <f aca="true" t="shared" si="1" ref="O5:O27">C5+E5+G5+I5+K5+M5</f>
        <v>26</v>
      </c>
      <c r="P5" s="248">
        <f aca="true" t="shared" si="2" ref="P5:P27">N5+O5</f>
        <v>85</v>
      </c>
    </row>
    <row r="6" spans="1:16" ht="27.75">
      <c r="A6" s="245" t="s">
        <v>276</v>
      </c>
      <c r="B6" s="246">
        <v>5</v>
      </c>
      <c r="C6" s="246">
        <v>1</v>
      </c>
      <c r="D6" s="246">
        <v>2</v>
      </c>
      <c r="E6" s="246">
        <v>2</v>
      </c>
      <c r="F6" s="246">
        <v>13</v>
      </c>
      <c r="G6" s="246">
        <v>10</v>
      </c>
      <c r="H6" s="247">
        <v>27</v>
      </c>
      <c r="I6" s="247">
        <v>12</v>
      </c>
      <c r="J6" s="246">
        <v>0</v>
      </c>
      <c r="K6" s="246">
        <v>0</v>
      </c>
      <c r="L6" s="246">
        <v>4</v>
      </c>
      <c r="M6" s="246">
        <v>9</v>
      </c>
      <c r="N6" s="248">
        <f t="shared" si="0"/>
        <v>51</v>
      </c>
      <c r="O6" s="248">
        <f t="shared" si="1"/>
        <v>34</v>
      </c>
      <c r="P6" s="248">
        <f t="shared" si="2"/>
        <v>85</v>
      </c>
    </row>
    <row r="7" spans="1:16" ht="27.75">
      <c r="A7" s="245" t="s">
        <v>277</v>
      </c>
      <c r="B7" s="246">
        <v>10</v>
      </c>
      <c r="C7" s="246">
        <v>2</v>
      </c>
      <c r="D7" s="246">
        <v>7</v>
      </c>
      <c r="E7" s="246">
        <v>4</v>
      </c>
      <c r="F7" s="246">
        <v>7</v>
      </c>
      <c r="G7" s="246">
        <v>2</v>
      </c>
      <c r="H7" s="247">
        <v>3</v>
      </c>
      <c r="I7" s="247">
        <v>1</v>
      </c>
      <c r="J7" s="246">
        <v>0</v>
      </c>
      <c r="K7" s="246">
        <v>0</v>
      </c>
      <c r="L7" s="246">
        <v>8</v>
      </c>
      <c r="M7" s="246">
        <v>22</v>
      </c>
      <c r="N7" s="248">
        <f t="shared" si="0"/>
        <v>35</v>
      </c>
      <c r="O7" s="248">
        <f t="shared" si="1"/>
        <v>31</v>
      </c>
      <c r="P7" s="248">
        <f t="shared" si="2"/>
        <v>66</v>
      </c>
    </row>
    <row r="8" spans="1:16" ht="27.75">
      <c r="A8" s="245" t="s">
        <v>278</v>
      </c>
      <c r="B8" s="246">
        <v>50</v>
      </c>
      <c r="C8" s="246">
        <v>8</v>
      </c>
      <c r="D8" s="246">
        <v>29</v>
      </c>
      <c r="E8" s="246">
        <v>7</v>
      </c>
      <c r="F8" s="246">
        <v>20</v>
      </c>
      <c r="G8" s="246">
        <v>9</v>
      </c>
      <c r="H8" s="247">
        <v>28</v>
      </c>
      <c r="I8" s="247">
        <v>6</v>
      </c>
      <c r="J8" s="246">
        <v>0</v>
      </c>
      <c r="K8" s="246">
        <v>0</v>
      </c>
      <c r="L8" s="246">
        <v>22</v>
      </c>
      <c r="M8" s="246">
        <v>30</v>
      </c>
      <c r="N8" s="248">
        <f t="shared" si="0"/>
        <v>149</v>
      </c>
      <c r="O8" s="248">
        <f t="shared" si="1"/>
        <v>60</v>
      </c>
      <c r="P8" s="248">
        <f t="shared" si="2"/>
        <v>209</v>
      </c>
    </row>
    <row r="9" spans="1:16" ht="27.75">
      <c r="A9" s="245" t="s">
        <v>79</v>
      </c>
      <c r="B9" s="246">
        <v>0</v>
      </c>
      <c r="C9" s="246">
        <v>0</v>
      </c>
      <c r="D9" s="246">
        <v>0</v>
      </c>
      <c r="E9" s="246">
        <v>0</v>
      </c>
      <c r="F9" s="246">
        <v>0</v>
      </c>
      <c r="G9" s="246">
        <v>0</v>
      </c>
      <c r="H9" s="247">
        <v>8</v>
      </c>
      <c r="I9" s="247">
        <v>11</v>
      </c>
      <c r="J9" s="246">
        <v>0</v>
      </c>
      <c r="K9" s="246">
        <v>0</v>
      </c>
      <c r="L9" s="246">
        <v>0</v>
      </c>
      <c r="M9" s="246">
        <v>0</v>
      </c>
      <c r="N9" s="248">
        <f t="shared" si="0"/>
        <v>8</v>
      </c>
      <c r="O9" s="248">
        <f t="shared" si="1"/>
        <v>11</v>
      </c>
      <c r="P9" s="248">
        <f t="shared" si="2"/>
        <v>19</v>
      </c>
    </row>
    <row r="10" spans="1:16" ht="27.75">
      <c r="A10" s="249" t="s">
        <v>279</v>
      </c>
      <c r="B10" s="247">
        <v>2</v>
      </c>
      <c r="C10" s="247">
        <v>0</v>
      </c>
      <c r="D10" s="247">
        <v>6</v>
      </c>
      <c r="E10" s="247">
        <v>1</v>
      </c>
      <c r="F10" s="247">
        <v>7</v>
      </c>
      <c r="G10" s="247">
        <v>4</v>
      </c>
      <c r="H10" s="247">
        <v>4</v>
      </c>
      <c r="I10" s="247">
        <v>9</v>
      </c>
      <c r="J10" s="247">
        <v>0</v>
      </c>
      <c r="K10" s="247">
        <v>1</v>
      </c>
      <c r="L10" s="247">
        <v>0</v>
      </c>
      <c r="M10" s="247">
        <v>0</v>
      </c>
      <c r="N10" s="248">
        <f t="shared" si="0"/>
        <v>19</v>
      </c>
      <c r="O10" s="248">
        <f t="shared" si="1"/>
        <v>15</v>
      </c>
      <c r="P10" s="248">
        <f t="shared" si="2"/>
        <v>34</v>
      </c>
    </row>
    <row r="11" spans="1:16" ht="27.75">
      <c r="A11" s="249" t="s">
        <v>280</v>
      </c>
      <c r="B11" s="247">
        <v>18</v>
      </c>
      <c r="C11" s="247">
        <v>0</v>
      </c>
      <c r="D11" s="247">
        <v>26</v>
      </c>
      <c r="E11" s="247">
        <v>5</v>
      </c>
      <c r="F11" s="247">
        <v>31</v>
      </c>
      <c r="G11" s="247">
        <v>2</v>
      </c>
      <c r="H11" s="247">
        <v>29</v>
      </c>
      <c r="I11" s="247">
        <v>5</v>
      </c>
      <c r="J11" s="247">
        <v>0</v>
      </c>
      <c r="K11" s="247">
        <v>0</v>
      </c>
      <c r="L11" s="247">
        <v>10</v>
      </c>
      <c r="M11" s="247">
        <v>8</v>
      </c>
      <c r="N11" s="248">
        <f t="shared" si="0"/>
        <v>114</v>
      </c>
      <c r="O11" s="248">
        <f t="shared" si="1"/>
        <v>20</v>
      </c>
      <c r="P11" s="248">
        <f t="shared" si="2"/>
        <v>134</v>
      </c>
    </row>
    <row r="12" spans="1:16" ht="27.75">
      <c r="A12" s="58" t="s">
        <v>281</v>
      </c>
      <c r="B12" s="250">
        <v>15</v>
      </c>
      <c r="C12" s="250">
        <v>0</v>
      </c>
      <c r="D12" s="250">
        <v>26</v>
      </c>
      <c r="E12" s="250">
        <v>1</v>
      </c>
      <c r="F12" s="250">
        <v>29</v>
      </c>
      <c r="G12" s="250">
        <v>9</v>
      </c>
      <c r="H12" s="247">
        <v>7</v>
      </c>
      <c r="I12" s="247">
        <v>38</v>
      </c>
      <c r="J12" s="250">
        <v>0</v>
      </c>
      <c r="K12" s="250">
        <v>0</v>
      </c>
      <c r="L12" s="250">
        <v>42</v>
      </c>
      <c r="M12" s="250">
        <v>51</v>
      </c>
      <c r="N12" s="248">
        <f t="shared" si="0"/>
        <v>119</v>
      </c>
      <c r="O12" s="248">
        <f t="shared" si="1"/>
        <v>99</v>
      </c>
      <c r="P12" s="248">
        <f t="shared" si="2"/>
        <v>218</v>
      </c>
    </row>
    <row r="13" spans="1:16" ht="27.75">
      <c r="A13" s="249" t="s">
        <v>282</v>
      </c>
      <c r="B13" s="247">
        <v>20</v>
      </c>
      <c r="C13" s="247">
        <v>2</v>
      </c>
      <c r="D13" s="247">
        <v>15</v>
      </c>
      <c r="E13" s="247">
        <v>1</v>
      </c>
      <c r="F13" s="247">
        <v>26</v>
      </c>
      <c r="G13" s="247">
        <v>3</v>
      </c>
      <c r="H13" s="247">
        <v>19</v>
      </c>
      <c r="I13" s="247">
        <v>4</v>
      </c>
      <c r="J13" s="247">
        <v>0</v>
      </c>
      <c r="K13" s="247">
        <v>0</v>
      </c>
      <c r="L13" s="247">
        <v>12</v>
      </c>
      <c r="M13" s="247">
        <v>45</v>
      </c>
      <c r="N13" s="248">
        <f t="shared" si="0"/>
        <v>92</v>
      </c>
      <c r="O13" s="248">
        <f t="shared" si="1"/>
        <v>55</v>
      </c>
      <c r="P13" s="248">
        <f t="shared" si="2"/>
        <v>147</v>
      </c>
    </row>
    <row r="14" spans="1:16" ht="27.75">
      <c r="A14" s="249" t="s">
        <v>283</v>
      </c>
      <c r="B14" s="247">
        <v>1</v>
      </c>
      <c r="C14" s="247">
        <v>0</v>
      </c>
      <c r="D14" s="247">
        <v>6</v>
      </c>
      <c r="E14" s="247">
        <v>1</v>
      </c>
      <c r="F14" s="247">
        <v>8</v>
      </c>
      <c r="G14" s="247">
        <v>1</v>
      </c>
      <c r="H14" s="247">
        <v>17</v>
      </c>
      <c r="I14" s="247">
        <v>18</v>
      </c>
      <c r="J14" s="246">
        <v>0</v>
      </c>
      <c r="K14" s="246">
        <v>0</v>
      </c>
      <c r="L14" s="246">
        <v>9</v>
      </c>
      <c r="M14" s="246">
        <v>16</v>
      </c>
      <c r="N14" s="248">
        <f t="shared" si="0"/>
        <v>41</v>
      </c>
      <c r="O14" s="248">
        <f t="shared" si="1"/>
        <v>36</v>
      </c>
      <c r="P14" s="248">
        <f t="shared" si="2"/>
        <v>77</v>
      </c>
    </row>
    <row r="15" spans="1:16" ht="27.75">
      <c r="A15" s="245" t="s">
        <v>284</v>
      </c>
      <c r="B15" s="246">
        <v>3</v>
      </c>
      <c r="C15" s="246">
        <v>5</v>
      </c>
      <c r="D15" s="246">
        <v>6</v>
      </c>
      <c r="E15" s="246">
        <v>0</v>
      </c>
      <c r="F15" s="246">
        <v>5</v>
      </c>
      <c r="G15" s="246">
        <v>1</v>
      </c>
      <c r="H15" s="247">
        <v>1</v>
      </c>
      <c r="I15" s="247">
        <v>0</v>
      </c>
      <c r="J15" s="246">
        <v>0</v>
      </c>
      <c r="K15" s="246">
        <v>0</v>
      </c>
      <c r="L15" s="246">
        <v>5</v>
      </c>
      <c r="M15" s="246">
        <v>19</v>
      </c>
      <c r="N15" s="248">
        <f t="shared" si="0"/>
        <v>20</v>
      </c>
      <c r="O15" s="248">
        <f t="shared" si="1"/>
        <v>25</v>
      </c>
      <c r="P15" s="248">
        <f t="shared" si="2"/>
        <v>45</v>
      </c>
    </row>
    <row r="16" spans="1:16" ht="27.75">
      <c r="A16" s="249" t="s">
        <v>197</v>
      </c>
      <c r="B16" s="247">
        <v>22</v>
      </c>
      <c r="C16" s="247">
        <v>2</v>
      </c>
      <c r="D16" s="247">
        <v>15</v>
      </c>
      <c r="E16" s="247">
        <v>1</v>
      </c>
      <c r="F16" s="247">
        <v>16</v>
      </c>
      <c r="G16" s="247">
        <v>5</v>
      </c>
      <c r="H16" s="247">
        <v>23</v>
      </c>
      <c r="I16" s="247">
        <v>8</v>
      </c>
      <c r="J16" s="246">
        <v>0</v>
      </c>
      <c r="K16" s="246">
        <v>0</v>
      </c>
      <c r="L16" s="246">
        <v>4</v>
      </c>
      <c r="M16" s="246">
        <v>4</v>
      </c>
      <c r="N16" s="248">
        <f t="shared" si="0"/>
        <v>80</v>
      </c>
      <c r="O16" s="248">
        <f t="shared" si="1"/>
        <v>20</v>
      </c>
      <c r="P16" s="248">
        <f t="shared" si="2"/>
        <v>100</v>
      </c>
    </row>
    <row r="17" spans="1:16" ht="27.75">
      <c r="A17" s="249" t="s">
        <v>48</v>
      </c>
      <c r="B17" s="247">
        <v>4</v>
      </c>
      <c r="C17" s="247">
        <v>0</v>
      </c>
      <c r="D17" s="247">
        <v>23</v>
      </c>
      <c r="E17" s="247">
        <v>0</v>
      </c>
      <c r="F17" s="247">
        <v>10</v>
      </c>
      <c r="G17" s="247">
        <v>0</v>
      </c>
      <c r="H17" s="247">
        <v>23</v>
      </c>
      <c r="I17" s="247">
        <v>3</v>
      </c>
      <c r="J17" s="246">
        <v>0</v>
      </c>
      <c r="K17" s="246">
        <v>0</v>
      </c>
      <c r="L17" s="246">
        <v>0</v>
      </c>
      <c r="M17" s="246">
        <v>0</v>
      </c>
      <c r="N17" s="248">
        <f t="shared" si="0"/>
        <v>60</v>
      </c>
      <c r="O17" s="248">
        <f t="shared" si="1"/>
        <v>3</v>
      </c>
      <c r="P17" s="248">
        <f t="shared" si="2"/>
        <v>63</v>
      </c>
    </row>
    <row r="18" spans="1:16" ht="27.75">
      <c r="A18" s="249" t="s">
        <v>285</v>
      </c>
      <c r="B18" s="247">
        <v>21</v>
      </c>
      <c r="C18" s="247">
        <v>8</v>
      </c>
      <c r="D18" s="247">
        <v>21</v>
      </c>
      <c r="E18" s="247">
        <v>6</v>
      </c>
      <c r="F18" s="247">
        <v>48</v>
      </c>
      <c r="G18" s="247">
        <v>29</v>
      </c>
      <c r="H18" s="247">
        <v>52</v>
      </c>
      <c r="I18" s="247">
        <v>44</v>
      </c>
      <c r="J18" s="246">
        <v>2</v>
      </c>
      <c r="K18" s="246">
        <v>0</v>
      </c>
      <c r="L18" s="246">
        <v>7</v>
      </c>
      <c r="M18" s="246">
        <v>9</v>
      </c>
      <c r="N18" s="248">
        <f t="shared" si="0"/>
        <v>151</v>
      </c>
      <c r="O18" s="248">
        <f t="shared" si="1"/>
        <v>96</v>
      </c>
      <c r="P18" s="248">
        <f t="shared" si="2"/>
        <v>247</v>
      </c>
    </row>
    <row r="19" spans="1:16" ht="27.75">
      <c r="A19" s="249" t="s">
        <v>286</v>
      </c>
      <c r="B19" s="247">
        <v>2</v>
      </c>
      <c r="C19" s="247">
        <v>0</v>
      </c>
      <c r="D19" s="247">
        <v>6</v>
      </c>
      <c r="E19" s="247">
        <v>0</v>
      </c>
      <c r="F19" s="247">
        <v>2</v>
      </c>
      <c r="G19" s="247">
        <v>0</v>
      </c>
      <c r="H19" s="247">
        <v>16</v>
      </c>
      <c r="I19" s="247">
        <v>4</v>
      </c>
      <c r="J19" s="246">
        <v>0</v>
      </c>
      <c r="K19" s="246">
        <v>0</v>
      </c>
      <c r="L19" s="246">
        <v>0</v>
      </c>
      <c r="M19" s="246">
        <v>0</v>
      </c>
      <c r="N19" s="248">
        <f t="shared" si="0"/>
        <v>26</v>
      </c>
      <c r="O19" s="248">
        <f t="shared" si="1"/>
        <v>4</v>
      </c>
      <c r="P19" s="248">
        <f t="shared" si="2"/>
        <v>30</v>
      </c>
    </row>
    <row r="20" spans="1:16" ht="27.75">
      <c r="A20" s="249" t="s">
        <v>287</v>
      </c>
      <c r="B20" s="247">
        <v>38</v>
      </c>
      <c r="C20" s="247">
        <v>5</v>
      </c>
      <c r="D20" s="247">
        <v>49</v>
      </c>
      <c r="E20" s="247">
        <v>7</v>
      </c>
      <c r="F20" s="247">
        <v>40</v>
      </c>
      <c r="G20" s="247">
        <v>18</v>
      </c>
      <c r="H20" s="247">
        <v>13</v>
      </c>
      <c r="I20" s="247">
        <v>23</v>
      </c>
      <c r="J20" s="247">
        <v>0</v>
      </c>
      <c r="K20" s="247">
        <v>0</v>
      </c>
      <c r="L20" s="247">
        <v>36</v>
      </c>
      <c r="M20" s="246">
        <v>20</v>
      </c>
      <c r="N20" s="248">
        <f t="shared" si="0"/>
        <v>176</v>
      </c>
      <c r="O20" s="248">
        <f t="shared" si="1"/>
        <v>73</v>
      </c>
      <c r="P20" s="248">
        <f t="shared" si="2"/>
        <v>249</v>
      </c>
    </row>
    <row r="21" spans="1:16" ht="27.75">
      <c r="A21" s="249" t="s">
        <v>288</v>
      </c>
      <c r="B21" s="247">
        <v>0</v>
      </c>
      <c r="C21" s="247">
        <v>0</v>
      </c>
      <c r="D21" s="247">
        <v>0</v>
      </c>
      <c r="E21" s="247">
        <v>0</v>
      </c>
      <c r="F21" s="247">
        <v>0</v>
      </c>
      <c r="G21" s="247">
        <v>0</v>
      </c>
      <c r="H21" s="247">
        <v>11</v>
      </c>
      <c r="I21" s="247">
        <v>1</v>
      </c>
      <c r="J21" s="246">
        <v>0</v>
      </c>
      <c r="K21" s="246">
        <v>0</v>
      </c>
      <c r="L21" s="246">
        <v>0</v>
      </c>
      <c r="M21" s="246">
        <v>0</v>
      </c>
      <c r="N21" s="248">
        <f t="shared" si="0"/>
        <v>11</v>
      </c>
      <c r="O21" s="248">
        <f t="shared" si="1"/>
        <v>1</v>
      </c>
      <c r="P21" s="248">
        <f t="shared" si="2"/>
        <v>12</v>
      </c>
    </row>
    <row r="22" spans="1:16" ht="27.75">
      <c r="A22" s="249" t="s">
        <v>289</v>
      </c>
      <c r="B22" s="246">
        <v>0</v>
      </c>
      <c r="C22" s="246">
        <v>0</v>
      </c>
      <c r="D22" s="246">
        <v>1</v>
      </c>
      <c r="E22" s="246">
        <v>0</v>
      </c>
      <c r="F22" s="246">
        <v>4</v>
      </c>
      <c r="G22" s="246">
        <v>0</v>
      </c>
      <c r="H22" s="247">
        <v>5</v>
      </c>
      <c r="I22" s="247">
        <v>0</v>
      </c>
      <c r="J22" s="246">
        <v>0</v>
      </c>
      <c r="K22" s="246">
        <v>0</v>
      </c>
      <c r="L22" s="246">
        <v>0</v>
      </c>
      <c r="M22" s="246">
        <v>0</v>
      </c>
      <c r="N22" s="248">
        <f t="shared" si="0"/>
        <v>10</v>
      </c>
      <c r="O22" s="248">
        <f t="shared" si="1"/>
        <v>0</v>
      </c>
      <c r="P22" s="248">
        <f t="shared" si="2"/>
        <v>10</v>
      </c>
    </row>
    <row r="23" spans="1:16" ht="27.75">
      <c r="A23" s="249" t="s">
        <v>40</v>
      </c>
      <c r="B23" s="246">
        <v>0</v>
      </c>
      <c r="C23" s="246">
        <v>0</v>
      </c>
      <c r="D23" s="246">
        <v>0</v>
      </c>
      <c r="E23" s="246">
        <v>0</v>
      </c>
      <c r="F23" s="246">
        <v>3</v>
      </c>
      <c r="G23" s="246">
        <v>0</v>
      </c>
      <c r="H23" s="247">
        <v>9</v>
      </c>
      <c r="I23" s="247">
        <v>5</v>
      </c>
      <c r="J23" s="246">
        <v>0</v>
      </c>
      <c r="K23" s="246">
        <v>0</v>
      </c>
      <c r="L23" s="246">
        <v>0</v>
      </c>
      <c r="M23" s="246">
        <v>0</v>
      </c>
      <c r="N23" s="248">
        <f t="shared" si="0"/>
        <v>12</v>
      </c>
      <c r="O23" s="248">
        <f t="shared" si="1"/>
        <v>5</v>
      </c>
      <c r="P23" s="248">
        <f t="shared" si="2"/>
        <v>17</v>
      </c>
    </row>
    <row r="24" spans="1:16" ht="27.75">
      <c r="A24" s="249" t="s">
        <v>92</v>
      </c>
      <c r="B24" s="246">
        <v>0</v>
      </c>
      <c r="C24" s="246">
        <v>0</v>
      </c>
      <c r="D24" s="246">
        <v>0</v>
      </c>
      <c r="E24" s="246">
        <v>0</v>
      </c>
      <c r="F24" s="246">
        <v>1</v>
      </c>
      <c r="G24" s="246">
        <v>0</v>
      </c>
      <c r="H24" s="247">
        <v>6</v>
      </c>
      <c r="I24" s="247">
        <v>0</v>
      </c>
      <c r="J24" s="246">
        <v>0</v>
      </c>
      <c r="K24" s="246">
        <v>0</v>
      </c>
      <c r="L24" s="246">
        <v>0</v>
      </c>
      <c r="M24" s="246">
        <v>0</v>
      </c>
      <c r="N24" s="248">
        <f t="shared" si="0"/>
        <v>7</v>
      </c>
      <c r="O24" s="248">
        <f t="shared" si="1"/>
        <v>0</v>
      </c>
      <c r="P24" s="248">
        <f t="shared" si="2"/>
        <v>7</v>
      </c>
    </row>
    <row r="25" spans="1:16" ht="27.75">
      <c r="A25" s="249" t="s">
        <v>290</v>
      </c>
      <c r="B25" s="246">
        <v>0</v>
      </c>
      <c r="C25" s="246">
        <v>0</v>
      </c>
      <c r="D25" s="246">
        <v>0</v>
      </c>
      <c r="E25" s="246">
        <v>0</v>
      </c>
      <c r="F25" s="246">
        <v>0</v>
      </c>
      <c r="G25" s="246">
        <v>0</v>
      </c>
      <c r="H25" s="247">
        <v>1</v>
      </c>
      <c r="I25" s="247">
        <v>0</v>
      </c>
      <c r="J25" s="246">
        <v>0</v>
      </c>
      <c r="K25" s="246">
        <v>0</v>
      </c>
      <c r="L25" s="246">
        <v>0</v>
      </c>
      <c r="M25" s="246">
        <v>0</v>
      </c>
      <c r="N25" s="248">
        <f t="shared" si="0"/>
        <v>1</v>
      </c>
      <c r="O25" s="248">
        <f t="shared" si="1"/>
        <v>0</v>
      </c>
      <c r="P25" s="248">
        <f t="shared" si="2"/>
        <v>1</v>
      </c>
    </row>
    <row r="26" spans="1:16" ht="27.75">
      <c r="A26" s="249" t="s">
        <v>291</v>
      </c>
      <c r="B26" s="246">
        <v>0</v>
      </c>
      <c r="C26" s="246">
        <v>2</v>
      </c>
      <c r="D26" s="246">
        <v>1</v>
      </c>
      <c r="E26" s="246">
        <v>1</v>
      </c>
      <c r="F26" s="246">
        <v>5</v>
      </c>
      <c r="G26" s="246">
        <v>0</v>
      </c>
      <c r="H26" s="247">
        <v>7</v>
      </c>
      <c r="I26" s="247">
        <v>0</v>
      </c>
      <c r="J26" s="246">
        <v>0</v>
      </c>
      <c r="K26" s="246">
        <v>0</v>
      </c>
      <c r="L26" s="246">
        <v>0</v>
      </c>
      <c r="M26" s="246">
        <v>0</v>
      </c>
      <c r="N26" s="248">
        <f t="shared" si="0"/>
        <v>13</v>
      </c>
      <c r="O26" s="248">
        <f t="shared" si="1"/>
        <v>3</v>
      </c>
      <c r="P26" s="248">
        <f t="shared" si="2"/>
        <v>16</v>
      </c>
    </row>
    <row r="27" spans="1:16" ht="27.75">
      <c r="A27" s="249" t="s">
        <v>292</v>
      </c>
      <c r="B27" s="246">
        <v>0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7">
        <v>3</v>
      </c>
      <c r="I27" s="247">
        <v>0</v>
      </c>
      <c r="J27" s="246">
        <v>0</v>
      </c>
      <c r="K27" s="246">
        <v>0</v>
      </c>
      <c r="L27" s="246">
        <v>0</v>
      </c>
      <c r="M27" s="246">
        <v>0</v>
      </c>
      <c r="N27" s="248">
        <f t="shared" si="0"/>
        <v>3</v>
      </c>
      <c r="O27" s="248">
        <f t="shared" si="1"/>
        <v>0</v>
      </c>
      <c r="P27" s="248">
        <f t="shared" si="2"/>
        <v>3</v>
      </c>
    </row>
    <row r="28" spans="1:16" ht="27.75">
      <c r="A28" s="51" t="s">
        <v>21</v>
      </c>
      <c r="B28" s="51">
        <v>237</v>
      </c>
      <c r="C28" s="51">
        <v>37</v>
      </c>
      <c r="D28" s="51">
        <v>255</v>
      </c>
      <c r="E28" s="51">
        <v>43</v>
      </c>
      <c r="F28" s="51">
        <v>316</v>
      </c>
      <c r="G28" s="51">
        <v>112</v>
      </c>
      <c r="H28" s="51">
        <v>366</v>
      </c>
      <c r="I28" s="51">
        <v>214</v>
      </c>
      <c r="J28" s="51">
        <v>6</v>
      </c>
      <c r="K28" s="51">
        <v>3</v>
      </c>
      <c r="L28" s="51">
        <v>166</v>
      </c>
      <c r="M28" s="51">
        <v>238</v>
      </c>
      <c r="N28" s="248">
        <f>B28+D28+F28+H28+J28+L28</f>
        <v>1346</v>
      </c>
      <c r="O28" s="248">
        <f>C28+E28+G28+I28+K28+M28</f>
        <v>647</v>
      </c>
      <c r="P28" s="248">
        <f>N28+O28</f>
        <v>1993</v>
      </c>
    </row>
    <row r="29" spans="1:10" ht="27.75">
      <c r="A29" s="239" t="s">
        <v>293</v>
      </c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ht="53.25" customHeight="1">
      <c r="A30" s="241" t="s">
        <v>1</v>
      </c>
      <c r="B30" s="251" t="s">
        <v>294</v>
      </c>
      <c r="C30" s="252"/>
      <c r="D30" s="253"/>
      <c r="E30" s="254" t="s">
        <v>295</v>
      </c>
      <c r="F30" s="254"/>
      <c r="G30" s="254"/>
      <c r="H30" s="254" t="s">
        <v>296</v>
      </c>
      <c r="I30" s="254"/>
      <c r="J30" s="254"/>
    </row>
    <row r="31" spans="1:10" ht="27.75">
      <c r="A31" s="243"/>
      <c r="B31" s="244" t="s">
        <v>110</v>
      </c>
      <c r="C31" s="244" t="s">
        <v>111</v>
      </c>
      <c r="D31" s="244" t="s">
        <v>20</v>
      </c>
      <c r="E31" s="244" t="s">
        <v>110</v>
      </c>
      <c r="F31" s="244" t="s">
        <v>111</v>
      </c>
      <c r="G31" s="244" t="s">
        <v>20</v>
      </c>
      <c r="H31" s="244" t="s">
        <v>110</v>
      </c>
      <c r="I31" s="244" t="s">
        <v>111</v>
      </c>
      <c r="J31" s="244" t="s">
        <v>20</v>
      </c>
    </row>
    <row r="32" spans="1:10" ht="27.75">
      <c r="A32" s="245" t="s">
        <v>23</v>
      </c>
      <c r="B32" s="245">
        <v>17</v>
      </c>
      <c r="C32" s="245">
        <v>9</v>
      </c>
      <c r="D32" s="51">
        <f>B32+C32</f>
        <v>26</v>
      </c>
      <c r="E32" s="246">
        <v>0</v>
      </c>
      <c r="F32" s="246">
        <v>0</v>
      </c>
      <c r="G32" s="248">
        <f>E32+F32</f>
        <v>0</v>
      </c>
      <c r="H32" s="250">
        <v>0</v>
      </c>
      <c r="I32" s="250">
        <v>0</v>
      </c>
      <c r="J32" s="248">
        <f>H32+I32</f>
        <v>0</v>
      </c>
    </row>
    <row r="33" spans="1:10" ht="27.75">
      <c r="A33" s="249" t="s">
        <v>24</v>
      </c>
      <c r="B33" s="245">
        <v>37</v>
      </c>
      <c r="C33" s="245">
        <v>11</v>
      </c>
      <c r="D33" s="51">
        <f aca="true" t="shared" si="3" ref="D33:D56">B33+C33</f>
        <v>48</v>
      </c>
      <c r="E33" s="246">
        <v>0</v>
      </c>
      <c r="F33" s="246">
        <v>2</v>
      </c>
      <c r="G33" s="248">
        <f aca="true" t="shared" si="4" ref="G33:G56">E33+F33</f>
        <v>2</v>
      </c>
      <c r="H33" s="250">
        <v>0</v>
      </c>
      <c r="I33" s="250">
        <v>0</v>
      </c>
      <c r="J33" s="248">
        <f aca="true" t="shared" si="5" ref="J33:J56">H33+I33</f>
        <v>0</v>
      </c>
    </row>
    <row r="34" spans="1:10" ht="27.75">
      <c r="A34" s="245" t="s">
        <v>276</v>
      </c>
      <c r="B34" s="245">
        <v>27</v>
      </c>
      <c r="C34" s="245">
        <v>11</v>
      </c>
      <c r="D34" s="51">
        <f t="shared" si="3"/>
        <v>38</v>
      </c>
      <c r="E34" s="246">
        <v>0</v>
      </c>
      <c r="F34" s="246">
        <v>1</v>
      </c>
      <c r="G34" s="248">
        <f t="shared" si="4"/>
        <v>1</v>
      </c>
      <c r="H34" s="250">
        <v>0</v>
      </c>
      <c r="I34" s="250">
        <v>0</v>
      </c>
      <c r="J34" s="248">
        <f t="shared" si="5"/>
        <v>0</v>
      </c>
    </row>
    <row r="35" spans="1:10" ht="27.75">
      <c r="A35" s="245" t="s">
        <v>277</v>
      </c>
      <c r="B35" s="245">
        <v>3</v>
      </c>
      <c r="C35" s="245">
        <v>0</v>
      </c>
      <c r="D35" s="51">
        <f t="shared" si="3"/>
        <v>3</v>
      </c>
      <c r="E35" s="246">
        <v>0</v>
      </c>
      <c r="F35" s="246">
        <v>1</v>
      </c>
      <c r="G35" s="248">
        <f t="shared" si="4"/>
        <v>1</v>
      </c>
      <c r="H35" s="250">
        <v>0</v>
      </c>
      <c r="I35" s="250">
        <v>0</v>
      </c>
      <c r="J35" s="248">
        <f t="shared" si="5"/>
        <v>0</v>
      </c>
    </row>
    <row r="36" spans="1:10" ht="27.75">
      <c r="A36" s="245" t="s">
        <v>278</v>
      </c>
      <c r="B36" s="245">
        <v>26</v>
      </c>
      <c r="C36" s="245">
        <v>4</v>
      </c>
      <c r="D36" s="51">
        <f t="shared" si="3"/>
        <v>30</v>
      </c>
      <c r="E36" s="246">
        <v>2</v>
      </c>
      <c r="F36" s="246">
        <v>2</v>
      </c>
      <c r="G36" s="248">
        <f t="shared" si="4"/>
        <v>4</v>
      </c>
      <c r="H36" s="250">
        <v>0</v>
      </c>
      <c r="I36" s="250">
        <v>0</v>
      </c>
      <c r="J36" s="248">
        <f t="shared" si="5"/>
        <v>0</v>
      </c>
    </row>
    <row r="37" spans="1:10" ht="27.75">
      <c r="A37" s="245" t="s">
        <v>79</v>
      </c>
      <c r="B37" s="245">
        <v>8</v>
      </c>
      <c r="C37" s="245">
        <v>11</v>
      </c>
      <c r="D37" s="51">
        <f t="shared" si="3"/>
        <v>19</v>
      </c>
      <c r="E37" s="246">
        <v>0</v>
      </c>
      <c r="F37" s="246">
        <v>0</v>
      </c>
      <c r="G37" s="248">
        <f t="shared" si="4"/>
        <v>0</v>
      </c>
      <c r="H37" s="250">
        <v>0</v>
      </c>
      <c r="I37" s="250">
        <v>0</v>
      </c>
      <c r="J37" s="248">
        <f t="shared" si="5"/>
        <v>0</v>
      </c>
    </row>
    <row r="38" spans="1:10" ht="27.75">
      <c r="A38" s="245" t="s">
        <v>279</v>
      </c>
      <c r="B38" s="245">
        <v>4</v>
      </c>
      <c r="C38" s="245">
        <v>9</v>
      </c>
      <c r="D38" s="51">
        <f t="shared" si="3"/>
        <v>13</v>
      </c>
      <c r="E38" s="246">
        <v>0</v>
      </c>
      <c r="F38" s="246">
        <v>0</v>
      </c>
      <c r="G38" s="248">
        <f t="shared" si="4"/>
        <v>0</v>
      </c>
      <c r="H38" s="250">
        <v>1</v>
      </c>
      <c r="I38" s="250">
        <v>0</v>
      </c>
      <c r="J38" s="248">
        <f t="shared" si="5"/>
        <v>1</v>
      </c>
    </row>
    <row r="39" spans="1:10" ht="27.75">
      <c r="A39" s="249" t="s">
        <v>280</v>
      </c>
      <c r="B39" s="245">
        <v>29</v>
      </c>
      <c r="C39" s="245">
        <v>5</v>
      </c>
      <c r="D39" s="51">
        <f t="shared" si="3"/>
        <v>34</v>
      </c>
      <c r="E39" s="246">
        <v>0</v>
      </c>
      <c r="F39" s="246">
        <v>0</v>
      </c>
      <c r="G39" s="248">
        <f t="shared" si="4"/>
        <v>0</v>
      </c>
      <c r="H39" s="250">
        <v>0</v>
      </c>
      <c r="I39" s="250">
        <v>0</v>
      </c>
      <c r="J39" s="248">
        <f t="shared" si="5"/>
        <v>0</v>
      </c>
    </row>
    <row r="40" spans="1:10" ht="27.75">
      <c r="A40" s="249" t="s">
        <v>281</v>
      </c>
      <c r="B40" s="245">
        <v>5</v>
      </c>
      <c r="C40" s="245">
        <v>37</v>
      </c>
      <c r="D40" s="51">
        <f t="shared" si="3"/>
        <v>42</v>
      </c>
      <c r="E40" s="246">
        <v>2</v>
      </c>
      <c r="F40" s="246">
        <v>1</v>
      </c>
      <c r="G40" s="248">
        <f t="shared" si="4"/>
        <v>3</v>
      </c>
      <c r="H40" s="250">
        <v>0</v>
      </c>
      <c r="I40" s="250">
        <v>0</v>
      </c>
      <c r="J40" s="248">
        <f t="shared" si="5"/>
        <v>0</v>
      </c>
    </row>
    <row r="41" spans="1:10" ht="27.75">
      <c r="A41" s="249" t="s">
        <v>282</v>
      </c>
      <c r="B41" s="245">
        <v>18</v>
      </c>
      <c r="C41" s="245">
        <v>3</v>
      </c>
      <c r="D41" s="51">
        <f t="shared" si="3"/>
        <v>21</v>
      </c>
      <c r="E41" s="246">
        <v>1</v>
      </c>
      <c r="F41" s="246">
        <v>1</v>
      </c>
      <c r="G41" s="248">
        <f t="shared" si="4"/>
        <v>2</v>
      </c>
      <c r="H41" s="250">
        <v>0</v>
      </c>
      <c r="I41" s="250">
        <v>0</v>
      </c>
      <c r="J41" s="248">
        <f t="shared" si="5"/>
        <v>0</v>
      </c>
    </row>
    <row r="42" spans="1:10" ht="27.75">
      <c r="A42" s="249" t="s">
        <v>283</v>
      </c>
      <c r="B42" s="245">
        <v>17</v>
      </c>
      <c r="C42" s="245">
        <v>17</v>
      </c>
      <c r="D42" s="51">
        <f t="shared" si="3"/>
        <v>34</v>
      </c>
      <c r="E42" s="246">
        <v>0</v>
      </c>
      <c r="F42" s="246">
        <v>1</v>
      </c>
      <c r="G42" s="248">
        <f t="shared" si="4"/>
        <v>1</v>
      </c>
      <c r="H42" s="250">
        <v>0</v>
      </c>
      <c r="I42" s="250">
        <v>0</v>
      </c>
      <c r="J42" s="248">
        <f t="shared" si="5"/>
        <v>0</v>
      </c>
    </row>
    <row r="43" spans="1:10" ht="27.75">
      <c r="A43" s="249" t="s">
        <v>284</v>
      </c>
      <c r="B43" s="245">
        <v>0</v>
      </c>
      <c r="C43" s="245">
        <v>0</v>
      </c>
      <c r="D43" s="51">
        <f t="shared" si="3"/>
        <v>0</v>
      </c>
      <c r="E43" s="247">
        <v>1</v>
      </c>
      <c r="F43" s="247">
        <v>0</v>
      </c>
      <c r="G43" s="248">
        <f t="shared" si="4"/>
        <v>1</v>
      </c>
      <c r="H43" s="250">
        <v>0</v>
      </c>
      <c r="I43" s="250">
        <v>0</v>
      </c>
      <c r="J43" s="248">
        <f t="shared" si="5"/>
        <v>0</v>
      </c>
    </row>
    <row r="44" spans="1:10" ht="27.75">
      <c r="A44" s="249" t="s">
        <v>197</v>
      </c>
      <c r="B44" s="245">
        <v>21</v>
      </c>
      <c r="C44" s="245">
        <v>7</v>
      </c>
      <c r="D44" s="51">
        <f t="shared" si="3"/>
        <v>28</v>
      </c>
      <c r="E44" s="246">
        <v>2</v>
      </c>
      <c r="F44" s="246">
        <v>1</v>
      </c>
      <c r="G44" s="248">
        <f t="shared" si="4"/>
        <v>3</v>
      </c>
      <c r="H44" s="250">
        <v>0</v>
      </c>
      <c r="I44" s="250">
        <v>0</v>
      </c>
      <c r="J44" s="248">
        <f t="shared" si="5"/>
        <v>0</v>
      </c>
    </row>
    <row r="45" spans="1:10" ht="27.75">
      <c r="A45" s="249" t="s">
        <v>48</v>
      </c>
      <c r="B45" s="245">
        <v>23</v>
      </c>
      <c r="C45" s="245">
        <v>2</v>
      </c>
      <c r="D45" s="51">
        <f t="shared" si="3"/>
        <v>25</v>
      </c>
      <c r="E45" s="246">
        <v>0</v>
      </c>
      <c r="F45" s="246">
        <v>1</v>
      </c>
      <c r="G45" s="248">
        <f t="shared" si="4"/>
        <v>1</v>
      </c>
      <c r="H45" s="250">
        <v>1</v>
      </c>
      <c r="I45" s="250">
        <v>0</v>
      </c>
      <c r="J45" s="248">
        <f t="shared" si="5"/>
        <v>1</v>
      </c>
    </row>
    <row r="46" spans="1:10" ht="27.75">
      <c r="A46" s="249" t="s">
        <v>297</v>
      </c>
      <c r="B46" s="245">
        <v>51</v>
      </c>
      <c r="C46" s="245">
        <v>44</v>
      </c>
      <c r="D46" s="51">
        <f t="shared" si="3"/>
        <v>95</v>
      </c>
      <c r="E46" s="246">
        <v>1</v>
      </c>
      <c r="F46" s="246">
        <v>0</v>
      </c>
      <c r="G46" s="248">
        <f t="shared" si="4"/>
        <v>1</v>
      </c>
      <c r="H46" s="250">
        <v>1</v>
      </c>
      <c r="I46" s="250">
        <v>0</v>
      </c>
      <c r="J46" s="248">
        <f t="shared" si="5"/>
        <v>1</v>
      </c>
    </row>
    <row r="47" spans="1:10" ht="27.75">
      <c r="A47" s="249" t="s">
        <v>286</v>
      </c>
      <c r="B47" s="245">
        <v>16</v>
      </c>
      <c r="C47" s="245">
        <v>4</v>
      </c>
      <c r="D47" s="51">
        <f t="shared" si="3"/>
        <v>20</v>
      </c>
      <c r="E47" s="246">
        <v>0</v>
      </c>
      <c r="F47" s="246">
        <v>0</v>
      </c>
      <c r="G47" s="248">
        <f t="shared" si="4"/>
        <v>0</v>
      </c>
      <c r="H47" s="250">
        <v>0</v>
      </c>
      <c r="I47" s="250">
        <v>0</v>
      </c>
      <c r="J47" s="248">
        <f t="shared" si="5"/>
        <v>0</v>
      </c>
    </row>
    <row r="48" spans="1:10" ht="27.75">
      <c r="A48" s="249" t="s">
        <v>287</v>
      </c>
      <c r="B48" s="245">
        <v>11</v>
      </c>
      <c r="C48" s="245">
        <v>19</v>
      </c>
      <c r="D48" s="51">
        <f t="shared" si="3"/>
        <v>30</v>
      </c>
      <c r="E48" s="246">
        <v>2</v>
      </c>
      <c r="F48" s="246">
        <v>4</v>
      </c>
      <c r="G48" s="248">
        <f t="shared" si="4"/>
        <v>6</v>
      </c>
      <c r="H48" s="250">
        <v>0</v>
      </c>
      <c r="I48" s="250">
        <v>0</v>
      </c>
      <c r="J48" s="248">
        <f t="shared" si="5"/>
        <v>0</v>
      </c>
    </row>
    <row r="49" spans="1:10" ht="27.75">
      <c r="A49" s="249" t="s">
        <v>288</v>
      </c>
      <c r="B49" s="245">
        <v>11</v>
      </c>
      <c r="C49" s="245">
        <v>0</v>
      </c>
      <c r="D49" s="51">
        <f t="shared" si="3"/>
        <v>11</v>
      </c>
      <c r="E49" s="246">
        <v>0</v>
      </c>
      <c r="F49" s="246">
        <v>1</v>
      </c>
      <c r="G49" s="248">
        <f t="shared" si="4"/>
        <v>1</v>
      </c>
      <c r="H49" s="250">
        <v>0</v>
      </c>
      <c r="I49" s="250">
        <v>0</v>
      </c>
      <c r="J49" s="248">
        <f t="shared" si="5"/>
        <v>0</v>
      </c>
    </row>
    <row r="50" spans="1:10" ht="27.75">
      <c r="A50" s="245" t="s">
        <v>289</v>
      </c>
      <c r="B50" s="245">
        <v>5</v>
      </c>
      <c r="C50" s="245">
        <v>0</v>
      </c>
      <c r="D50" s="51">
        <f t="shared" si="3"/>
        <v>5</v>
      </c>
      <c r="E50" s="246">
        <v>0</v>
      </c>
      <c r="F50" s="246">
        <v>0</v>
      </c>
      <c r="G50" s="248">
        <f t="shared" si="4"/>
        <v>0</v>
      </c>
      <c r="H50" s="250">
        <v>0</v>
      </c>
      <c r="I50" s="250">
        <v>0</v>
      </c>
      <c r="J50" s="248">
        <f t="shared" si="5"/>
        <v>0</v>
      </c>
    </row>
    <row r="51" spans="1:10" ht="27.75">
      <c r="A51" s="245" t="s">
        <v>40</v>
      </c>
      <c r="B51" s="245">
        <v>9</v>
      </c>
      <c r="C51" s="245">
        <v>5</v>
      </c>
      <c r="D51" s="51">
        <f t="shared" si="3"/>
        <v>14</v>
      </c>
      <c r="E51" s="246">
        <v>0</v>
      </c>
      <c r="F51" s="246">
        <v>0</v>
      </c>
      <c r="G51" s="248">
        <f t="shared" si="4"/>
        <v>0</v>
      </c>
      <c r="H51" s="250">
        <v>0</v>
      </c>
      <c r="I51" s="250">
        <v>0</v>
      </c>
      <c r="J51" s="248">
        <f t="shared" si="5"/>
        <v>0</v>
      </c>
    </row>
    <row r="52" spans="1:10" ht="27.75">
      <c r="A52" s="245" t="s">
        <v>92</v>
      </c>
      <c r="B52" s="245">
        <v>6</v>
      </c>
      <c r="C52" s="245">
        <v>0</v>
      </c>
      <c r="D52" s="51">
        <f t="shared" si="3"/>
        <v>6</v>
      </c>
      <c r="E52" s="246">
        <v>0</v>
      </c>
      <c r="F52" s="246">
        <v>0</v>
      </c>
      <c r="G52" s="248">
        <f t="shared" si="4"/>
        <v>0</v>
      </c>
      <c r="H52" s="250">
        <v>0</v>
      </c>
      <c r="I52" s="250">
        <v>0</v>
      </c>
      <c r="J52" s="248">
        <f t="shared" si="5"/>
        <v>0</v>
      </c>
    </row>
    <row r="53" spans="1:10" ht="27.75">
      <c r="A53" s="245" t="s">
        <v>290</v>
      </c>
      <c r="B53" s="245">
        <v>0</v>
      </c>
      <c r="C53" s="245">
        <v>0</v>
      </c>
      <c r="D53" s="51">
        <f t="shared" si="3"/>
        <v>0</v>
      </c>
      <c r="E53" s="246">
        <v>1</v>
      </c>
      <c r="F53" s="246">
        <v>0</v>
      </c>
      <c r="G53" s="248">
        <f t="shared" si="4"/>
        <v>1</v>
      </c>
      <c r="H53" s="250">
        <v>0</v>
      </c>
      <c r="I53" s="250">
        <v>0</v>
      </c>
      <c r="J53" s="248">
        <f t="shared" si="5"/>
        <v>0</v>
      </c>
    </row>
    <row r="54" spans="1:10" ht="27.75">
      <c r="A54" s="245" t="s">
        <v>291</v>
      </c>
      <c r="B54" s="245">
        <v>6</v>
      </c>
      <c r="C54" s="245">
        <v>0</v>
      </c>
      <c r="D54" s="51">
        <f t="shared" si="3"/>
        <v>6</v>
      </c>
      <c r="E54" s="246">
        <v>1</v>
      </c>
      <c r="F54" s="246">
        <v>0</v>
      </c>
      <c r="G54" s="248">
        <f t="shared" si="4"/>
        <v>1</v>
      </c>
      <c r="H54" s="250">
        <v>0</v>
      </c>
      <c r="I54" s="250">
        <v>0</v>
      </c>
      <c r="J54" s="248">
        <f t="shared" si="5"/>
        <v>0</v>
      </c>
    </row>
    <row r="55" spans="1:10" ht="27.75">
      <c r="A55" s="245" t="s">
        <v>292</v>
      </c>
      <c r="B55" s="245">
        <v>3</v>
      </c>
      <c r="C55" s="245">
        <v>0</v>
      </c>
      <c r="D55" s="51">
        <f t="shared" si="3"/>
        <v>3</v>
      </c>
      <c r="E55" s="246">
        <v>0</v>
      </c>
      <c r="F55" s="246">
        <v>0</v>
      </c>
      <c r="G55" s="248">
        <f t="shared" si="4"/>
        <v>0</v>
      </c>
      <c r="H55" s="250">
        <v>0</v>
      </c>
      <c r="I55" s="250">
        <v>0</v>
      </c>
      <c r="J55" s="248">
        <f t="shared" si="5"/>
        <v>0</v>
      </c>
    </row>
    <row r="56" spans="1:10" ht="27.75">
      <c r="A56" s="51" t="s">
        <v>21</v>
      </c>
      <c r="B56" s="51">
        <v>353</v>
      </c>
      <c r="C56" s="51">
        <v>198</v>
      </c>
      <c r="D56" s="51">
        <f t="shared" si="3"/>
        <v>551</v>
      </c>
      <c r="E56" s="51">
        <v>13</v>
      </c>
      <c r="F56" s="51">
        <v>16</v>
      </c>
      <c r="G56" s="248">
        <f t="shared" si="4"/>
        <v>29</v>
      </c>
      <c r="H56" s="51">
        <v>3</v>
      </c>
      <c r="I56" s="51">
        <v>0</v>
      </c>
      <c r="J56" s="248">
        <f t="shared" si="5"/>
        <v>3</v>
      </c>
    </row>
  </sheetData>
  <sheetProtection/>
  <mergeCells count="14">
    <mergeCell ref="A29:J29"/>
    <mergeCell ref="A30:A31"/>
    <mergeCell ref="B30:D30"/>
    <mergeCell ref="E30:G30"/>
    <mergeCell ref="H30:J30"/>
    <mergeCell ref="A1:P1"/>
    <mergeCell ref="A2:A3"/>
    <mergeCell ref="B2:C2"/>
    <mergeCell ref="D2:E2"/>
    <mergeCell ref="F2:G2"/>
    <mergeCell ref="H2:I2"/>
    <mergeCell ref="J2:K2"/>
    <mergeCell ref="L2:M2"/>
    <mergeCell ref="N2:P2"/>
  </mergeCells>
  <printOptions/>
  <pageMargins left="0.7" right="0.7" top="0.75" bottom="0.75" header="0.3" footer="0.3"/>
  <pageSetup fitToHeight="0" fitToWidth="1" horizontalDpi="600" verticalDpi="600" orientation="portrait" scale="83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2014-10-05T12:16:03Z</dcterms:modified>
  <cp:category/>
  <cp:version/>
  <cp:contentType/>
  <cp:contentStatus/>
</cp:coreProperties>
</file>