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11865" tabRatio="814" firstSheet="1" activeTab="9"/>
  </bookViews>
  <sheets>
    <sheet name="خريجو جنسيات" sheetId="1" r:id="rId1"/>
    <sheet name="خريجو محافظات" sheetId="2" r:id="rId2"/>
    <sheet name="دراسات جنسية" sheetId="3" r:id="rId3"/>
    <sheet name="دراسات محافظات" sheetId="4" r:id="rId4"/>
    <sheet name="جنسية مفتوح" sheetId="5" r:id="rId5"/>
    <sheet name="محافظات مفتوح" sheetId="6" r:id="rId6"/>
    <sheet name="معاهد محا" sheetId="7" r:id="rId7"/>
    <sheet name="معاهد جنسية" sheetId="8" r:id="rId8"/>
    <sheet name="موفدين+عائدين2013" sheetId="9" r:id="rId9"/>
    <sheet name="هيئة تعليمية2013" sheetId="10" r:id="rId10"/>
  </sheets>
  <externalReferences>
    <externalReference r:id="rId13"/>
  </externalReferences>
  <definedNames>
    <definedName name="_xlnm.Print_Area" localSheetId="4">'جنسية مفتوح'!$A$1:$R$11</definedName>
    <definedName name="_xlnm.Print_Area" localSheetId="2">'دراسات جنسية'!$A$1:$S$126</definedName>
    <definedName name="_xlnm.Print_Area" localSheetId="5">'محافظات مفتوح'!$A$1:$AF$11</definedName>
    <definedName name="_xlnm.Print_Area" localSheetId="6">'معاهد محا'!$A$1:$AG$38</definedName>
    <definedName name="_xlnm.Print_Area" localSheetId="8">'موفدين+عائدين2013'!$A$1:$J$29</definedName>
  </definedNames>
  <calcPr fullCalcOnLoad="1"/>
</workbook>
</file>

<file path=xl/sharedStrings.xml><?xml version="1.0" encoding="utf-8"?>
<sst xmlns="http://schemas.openxmlformats.org/spreadsheetml/2006/main" count="1382" uniqueCount="206">
  <si>
    <t>اعــــــــــــــداد الخريجين في جامعة البعث حسب المحافظة والجنس والقسم للعام الدراسي 2013/2012( تعليم عام)</t>
  </si>
  <si>
    <t>الكلية</t>
  </si>
  <si>
    <t>المحافظة</t>
  </si>
  <si>
    <t>دمشق</t>
  </si>
  <si>
    <t>ريف دمشق</t>
  </si>
  <si>
    <t xml:space="preserve">حلب </t>
  </si>
  <si>
    <t>حمص</t>
  </si>
  <si>
    <t>حماه</t>
  </si>
  <si>
    <t>اللاذقية</t>
  </si>
  <si>
    <t>طرطوس</t>
  </si>
  <si>
    <t>دير الزور</t>
  </si>
  <si>
    <t xml:space="preserve">ادلب </t>
  </si>
  <si>
    <t>الحسكة</t>
  </si>
  <si>
    <t>الرقة</t>
  </si>
  <si>
    <t>السويداء</t>
  </si>
  <si>
    <t>درعا</t>
  </si>
  <si>
    <t>القنيطرة</t>
  </si>
  <si>
    <t>المجموع</t>
  </si>
  <si>
    <t>القسم</t>
  </si>
  <si>
    <t>ذ</t>
  </si>
  <si>
    <t>ا</t>
  </si>
  <si>
    <t>مج</t>
  </si>
  <si>
    <t>الطب الاولى / حمص</t>
  </si>
  <si>
    <t>الطب الثانية / حماه</t>
  </si>
  <si>
    <t>طب الاسنان / حماه</t>
  </si>
  <si>
    <t>الصيدلة / حمص</t>
  </si>
  <si>
    <t>الهندسة المدنية / حمص</t>
  </si>
  <si>
    <t xml:space="preserve">مدني عام </t>
  </si>
  <si>
    <t>ري وصرف</t>
  </si>
  <si>
    <t>انشائية</t>
  </si>
  <si>
    <t>ادارة وانشاء</t>
  </si>
  <si>
    <t>جيوتكنيك</t>
  </si>
  <si>
    <t>مائية</t>
  </si>
  <si>
    <t>بيئة</t>
  </si>
  <si>
    <t>مواصلات ونقل</t>
  </si>
  <si>
    <t>طبوغرافيا</t>
  </si>
  <si>
    <t>الهندسة المعمارية/ حمص</t>
  </si>
  <si>
    <t>الهندسة الميكانيكية والكهربائية / حمص</t>
  </si>
  <si>
    <t>قوى</t>
  </si>
  <si>
    <t>انتاج</t>
  </si>
  <si>
    <t>طاقة</t>
  </si>
  <si>
    <t>الكترون واتصالات</t>
  </si>
  <si>
    <t>تحكم الي</t>
  </si>
  <si>
    <t>ميكاترونيك</t>
  </si>
  <si>
    <t>الهندسة المعلوماتية / حمص</t>
  </si>
  <si>
    <t>نظم وشبكات حاسوبية</t>
  </si>
  <si>
    <t>برمجيات ونظم معلومات</t>
  </si>
  <si>
    <t xml:space="preserve">الهندسة الزراعية الاولى / حمص </t>
  </si>
  <si>
    <t>الهندسة الزراعية الثانية / حماه السقيلبية</t>
  </si>
  <si>
    <t>الطب البيطري / حماه</t>
  </si>
  <si>
    <t>الهندسة الكيميائية والبترولية / حمص</t>
  </si>
  <si>
    <t>بترول</t>
  </si>
  <si>
    <t>كيمياء</t>
  </si>
  <si>
    <t>غذائية</t>
  </si>
  <si>
    <t>غزل ونسيج</t>
  </si>
  <si>
    <t>الاقتصاد / حماه</t>
  </si>
  <si>
    <t>الاداب الاولى / حمص</t>
  </si>
  <si>
    <t>لغة عربية</t>
  </si>
  <si>
    <t>لغة انكليزية</t>
  </si>
  <si>
    <t>لغة فرنسية</t>
  </si>
  <si>
    <t>تاريخ</t>
  </si>
  <si>
    <t>لغة فارسية</t>
  </si>
  <si>
    <t>الاداب الثانية / حماه</t>
  </si>
  <si>
    <t>العلوم الاولى / حمص</t>
  </si>
  <si>
    <t>رياضيات</t>
  </si>
  <si>
    <t>تحليل رياضي</t>
  </si>
  <si>
    <t>ميكانيك</t>
  </si>
  <si>
    <t>انفورماتيك</t>
  </si>
  <si>
    <t>فيزياء وكيمياء</t>
  </si>
  <si>
    <t>كيمياء تطبيقية</t>
  </si>
  <si>
    <t xml:space="preserve">فيزياء </t>
  </si>
  <si>
    <t>جبر</t>
  </si>
  <si>
    <t>جيولوجيا</t>
  </si>
  <si>
    <t>علم الحياة</t>
  </si>
  <si>
    <t>احصاء رياضي</t>
  </si>
  <si>
    <t>العلوم الثانية / تدمر</t>
  </si>
  <si>
    <t>الحقوق / حمص</t>
  </si>
  <si>
    <t xml:space="preserve">التربية الاولى / حمص </t>
  </si>
  <si>
    <t>معلم صف</t>
  </si>
  <si>
    <t>مناهج تقنيات</t>
  </si>
  <si>
    <t>مناهج ادارة</t>
  </si>
  <si>
    <t>ارشاد نفسي</t>
  </si>
  <si>
    <t>رياض اطفال</t>
  </si>
  <si>
    <t>التربية الثانية / حماه</t>
  </si>
  <si>
    <t>التربية الثالثة / تدمر</t>
  </si>
  <si>
    <t xml:space="preserve">التربية الرياضية / حماه </t>
  </si>
  <si>
    <t xml:space="preserve">العلوم الصحية / حمص </t>
  </si>
  <si>
    <t>معالجة فيزيائية</t>
  </si>
  <si>
    <t>تغذية</t>
  </si>
  <si>
    <t>مخابر</t>
  </si>
  <si>
    <t>التربية الموسيقية / حمص</t>
  </si>
  <si>
    <t xml:space="preserve">السياحة / حمص </t>
  </si>
  <si>
    <t>سياحة</t>
  </si>
  <si>
    <t>ادارة فندقية</t>
  </si>
  <si>
    <t>التمريض / حماه</t>
  </si>
  <si>
    <t>المجموع العام</t>
  </si>
  <si>
    <t>اعــــــــــــــداد الخريجين في جامعة البعث حسب المحافظة والجنس والقسم للعام الدراسي 2013/2012( تعليم عام )</t>
  </si>
  <si>
    <t>سوري</t>
  </si>
  <si>
    <t xml:space="preserve">فلسطيني مقيم </t>
  </si>
  <si>
    <t>فلسطيني غير مقيم</t>
  </si>
  <si>
    <t xml:space="preserve">لبناني </t>
  </si>
  <si>
    <t>عراقي</t>
  </si>
  <si>
    <t>عربي</t>
  </si>
  <si>
    <t>أجنبي</t>
  </si>
  <si>
    <t>ذكور</t>
  </si>
  <si>
    <t>اناث</t>
  </si>
  <si>
    <t>أعــــــــــــداد خريجو طلاب الدراسات العليا في جامعة البعث حسب المحافظة والجنس والقسم للعام الدراسي 2012-2013( تعليم عام )</t>
  </si>
  <si>
    <t>الاجمالي</t>
  </si>
  <si>
    <t>طب اسنان /حماه /</t>
  </si>
  <si>
    <t>دبلوم</t>
  </si>
  <si>
    <t>ماجستير</t>
  </si>
  <si>
    <t>دكتوراه</t>
  </si>
  <si>
    <t>مجموع</t>
  </si>
  <si>
    <t>هندسة مدنية / حمص /</t>
  </si>
  <si>
    <t>هندسة معمارية /حمص /</t>
  </si>
  <si>
    <t>هندسة ميكانيكية وكهربائية / حمص /</t>
  </si>
  <si>
    <t>هندسة معلوماتية / حمص /</t>
  </si>
  <si>
    <t>هندسة زراعية / حمص /</t>
  </si>
  <si>
    <t>طب بيطري / حماه /</t>
  </si>
  <si>
    <t>الهندسة االكيميائية والبترولية /حمص /</t>
  </si>
  <si>
    <t>الاداب الاولى</t>
  </si>
  <si>
    <t>العلوم الاولى /حمص /</t>
  </si>
  <si>
    <t>التربية الاولى</t>
  </si>
  <si>
    <t>التربية الثانية / حماه /</t>
  </si>
  <si>
    <t>التربية الثالثة / تدمر /</t>
  </si>
  <si>
    <t>معهد اللغات /حمص /</t>
  </si>
  <si>
    <t>دبلوم تأهيل وتخصص</t>
  </si>
  <si>
    <t>ماجستير تأهيل وتخصص</t>
  </si>
  <si>
    <t>أعــــــــــــداد خريجو طلاب الدراسات العليا في جامعة البعث حسب الجنسية والجنس والقسم للعام الدراسي 2012-2013( تعليم عام )</t>
  </si>
  <si>
    <t>فلسطيني مقيم</t>
  </si>
  <si>
    <t>لبناني</t>
  </si>
  <si>
    <t xml:space="preserve">  أجنبي</t>
  </si>
  <si>
    <t>أعــــــــــــداد خريجو طلاب الدراسات العليا في جامعة البعث حسب المحافظة والجنس والقسم للعام الدراسي 2012-2013( تعليم موازي)</t>
  </si>
  <si>
    <t>أعــــــــــــداد خريجو طلاب الدراسات العليا في جامعة البعث حسب الجنسية والجنس والقسم للعام الدراسي 2012-2013( تعليم موازي )</t>
  </si>
  <si>
    <t xml:space="preserve">أعداد خريجو المعاهد التقانية في جامعة البعث حسب المحافظات واالجنس والقسم للعام الدراسي 2013-2012  / تعليم عام / </t>
  </si>
  <si>
    <t>المعهد</t>
  </si>
  <si>
    <t>هندسي</t>
  </si>
  <si>
    <t>رسم وانشاء</t>
  </si>
  <si>
    <t>انشاءات</t>
  </si>
  <si>
    <t>مساحة</t>
  </si>
  <si>
    <t>هندسة صحية وبيئة</t>
  </si>
  <si>
    <t>اسنان</t>
  </si>
  <si>
    <t>تعويضات</t>
  </si>
  <si>
    <t>مساعدات</t>
  </si>
  <si>
    <t>بيطري</t>
  </si>
  <si>
    <t>دواجن</t>
  </si>
  <si>
    <t>رعاية</t>
  </si>
  <si>
    <t>كمبيوتر حمص</t>
  </si>
  <si>
    <t>كمبيوتر حماه</t>
  </si>
  <si>
    <t>زراعي حمص</t>
  </si>
  <si>
    <t>الزراعي سقيلبية</t>
  </si>
  <si>
    <t>لشؤون البادية والتصحر بتدمر</t>
  </si>
  <si>
    <t>للخدمات الطبية الطارئة</t>
  </si>
  <si>
    <t>لشؤون الباديةوالتصحر بتدمر</t>
  </si>
  <si>
    <t xml:space="preserve">المجموع العام </t>
  </si>
  <si>
    <t xml:space="preserve">أعداد خريجو المعاهد التقانية في جامعة البعث حسب الجنسية واالجنس والقسم للعام الدراسي 2012-2013  / تعليم عام / </t>
  </si>
  <si>
    <t xml:space="preserve">أعداد خريجو المعاهد التقانية في جامعة البعث حسب المحافظات واالجنس والقسم للعام الدراسي 2012-2013  / تعليم موازي/ </t>
  </si>
  <si>
    <t>المعهد التقاني للحاسوب حماه</t>
  </si>
  <si>
    <t xml:space="preserve">أعداد خريجو المعاهد التقانية في جامعة البعث حسب الجنسية واالجنس والقسم للعام الدراسي 2012-2013  / تعليم موازي / </t>
  </si>
  <si>
    <t xml:space="preserve">اعــــــــــــــداد الخريجين في جامعة البعث حسب المحافظات والجنس والقسم للعام الدراسي 2013/2012( تعليم موازي) </t>
  </si>
  <si>
    <t xml:space="preserve">اعــــــــــــــداد الخريجين في جامعة البعث حسب الجنسية والجنس والقسم للعام الدراسي 2013/2012( تعليم موازي) </t>
  </si>
  <si>
    <t>الزراعة الثانية</t>
  </si>
  <si>
    <t>العلوم الثانية</t>
  </si>
  <si>
    <t>معهد تعليم اللغات</t>
  </si>
  <si>
    <t>التربية الثالثة</t>
  </si>
  <si>
    <t>التمريض</t>
  </si>
  <si>
    <t>الحقوق</t>
  </si>
  <si>
    <t>التربية الموسيقية</t>
  </si>
  <si>
    <t>االسياحة</t>
  </si>
  <si>
    <t>التربية الثانية</t>
  </si>
  <si>
    <t>التربية الرياضية</t>
  </si>
  <si>
    <t>الاقتصاد</t>
  </si>
  <si>
    <t>العلوم الصحية</t>
  </si>
  <si>
    <t>العلوم</t>
  </si>
  <si>
    <t>الهندسة الزراعية</t>
  </si>
  <si>
    <t>الهندسة المعلوماتية</t>
  </si>
  <si>
    <t>الهندسة الكيميائية والبترولية</t>
  </si>
  <si>
    <t>الهندسة الميكانيكية والكهربائية</t>
  </si>
  <si>
    <t>الهندسة المعمارية</t>
  </si>
  <si>
    <t>الهندسة المدنية</t>
  </si>
  <si>
    <t>الطب البيطري</t>
  </si>
  <si>
    <t>طب الاسنان</t>
  </si>
  <si>
    <t>الطب</t>
  </si>
  <si>
    <t>الصيدلة</t>
  </si>
  <si>
    <t>الاداب الثانية</t>
  </si>
  <si>
    <t>هيئة فنية</t>
  </si>
  <si>
    <t>متعاقدون</t>
  </si>
  <si>
    <t>مدرس</t>
  </si>
  <si>
    <t>أستاذ</t>
  </si>
  <si>
    <t>أعـــــــــــــداد أعضاء الهيئة التعليمية حسب الجنس للعام الدراسي 2012/2013</t>
  </si>
  <si>
    <t>العائدئن من الايفاد</t>
  </si>
  <si>
    <t>الموفدين خلال العام 2013</t>
  </si>
  <si>
    <t>العدد التراكمي للموفدين</t>
  </si>
  <si>
    <t>أعــــــــــداد الموفدين والعائدين من الايفاد للعام الدراسي2012-2013</t>
  </si>
  <si>
    <t>الدراسات القانونية</t>
  </si>
  <si>
    <t>رياض أطفال</t>
  </si>
  <si>
    <t>التسويق الالكتروني</t>
  </si>
  <si>
    <t xml:space="preserve"> الزراعة واستصلاح الاراضي </t>
  </si>
  <si>
    <t>تعميق التاهيل التربوي</t>
  </si>
  <si>
    <t>الترجمة</t>
  </si>
  <si>
    <t>فلسطيني</t>
  </si>
  <si>
    <t>البرنامج</t>
  </si>
  <si>
    <t>أعــــــــــداد خريجي جامعة البعث للعام الدراسي 2012-2013 حسب الجنس والجنسية / تعليم مفتوح</t>
  </si>
  <si>
    <t>اعــــــــــــــداد الخريجين في جامعة البعث حسب المحافظة والجنس والقسم للعام الدراسي 2013/2012( تعليم مفتوح )</t>
  </si>
  <si>
    <t>دبلوم تأهيل تربوي</t>
  </si>
  <si>
    <t>معيدين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</si>
</sst>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Simplified Arabic"/>
      <family val="0"/>
    </font>
    <font>
      <sz val="14"/>
      <color indexed="8"/>
      <name val="Simplified Arabic"/>
      <family val="0"/>
    </font>
    <font>
      <sz val="11"/>
      <color indexed="8"/>
      <name val="Simplified Arab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0"/>
    </font>
    <font>
      <b/>
      <sz val="14"/>
      <color theme="1"/>
      <name val="Simplified Arabic"/>
      <family val="0"/>
    </font>
    <font>
      <sz val="11"/>
      <color theme="1"/>
      <name val="Simplified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readingOrder="2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readingOrder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readingOrder="2"/>
    </xf>
    <xf numFmtId="0" fontId="37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 readingOrder="2"/>
    </xf>
    <xf numFmtId="0" fontId="37" fillId="0" borderId="10" xfId="0" applyFont="1" applyBorder="1" applyAlignment="1">
      <alignment horizontal="center" vertical="center" readingOrder="2"/>
    </xf>
    <xf numFmtId="0" fontId="37" fillId="2" borderId="10" xfId="0" applyFont="1" applyFill="1" applyBorder="1" applyAlignment="1">
      <alignment horizontal="center" vertical="center" readingOrder="2"/>
    </xf>
    <xf numFmtId="0" fontId="37" fillId="0" borderId="0" xfId="0" applyFont="1" applyAlignment="1">
      <alignment readingOrder="2"/>
    </xf>
    <xf numFmtId="0" fontId="37" fillId="0" borderId="0" xfId="0" applyFont="1" applyAlignment="1">
      <alignment horizontal="center" vertical="center" readingOrder="2"/>
    </xf>
    <xf numFmtId="0" fontId="3" fillId="8" borderId="10" xfId="0" applyFont="1" applyFill="1" applyBorder="1" applyAlignment="1">
      <alignment horizontal="center" vertical="center" readingOrder="2"/>
    </xf>
    <xf numFmtId="0" fontId="37" fillId="8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readingOrder="2"/>
    </xf>
    <xf numFmtId="0" fontId="3" fillId="2" borderId="10" xfId="0" applyFont="1" applyFill="1" applyBorder="1" applyAlignment="1">
      <alignment horizontal="center" vertical="center" readingOrder="2"/>
    </xf>
    <xf numFmtId="0" fontId="37" fillId="33" borderId="10" xfId="0" applyFont="1" applyFill="1" applyBorder="1" applyAlignment="1">
      <alignment horizontal="center" vertical="center" readingOrder="2"/>
    </xf>
    <xf numFmtId="0" fontId="3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readingOrder="2"/>
    </xf>
    <xf numFmtId="0" fontId="37" fillId="0" borderId="0" xfId="0" applyFont="1" applyAlignment="1">
      <alignment wrapText="1" readingOrder="2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" fillId="8" borderId="10" xfId="0" applyFont="1" applyFill="1" applyBorder="1" applyAlignment="1">
      <alignment horizontal="center" readingOrder="2"/>
    </xf>
    <xf numFmtId="0" fontId="37" fillId="0" borderId="10" xfId="0" applyFont="1" applyBorder="1" applyAlignment="1">
      <alignment horizontal="center"/>
    </xf>
    <xf numFmtId="0" fontId="37" fillId="8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0" fontId="37" fillId="0" borderId="11" xfId="0" applyFont="1" applyBorder="1" applyAlignment="1">
      <alignment horizontal="center" vertical="center" readingOrder="2"/>
    </xf>
    <xf numFmtId="0" fontId="37" fillId="2" borderId="11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 readingOrder="2"/>
    </xf>
    <xf numFmtId="0" fontId="37" fillId="0" borderId="10" xfId="0" applyFont="1" applyBorder="1" applyAlignment="1">
      <alignment horizontal="center" vertical="center" wrapText="1" readingOrder="2"/>
    </xf>
    <xf numFmtId="0" fontId="37" fillId="0" borderId="10" xfId="0" applyFont="1" applyBorder="1" applyAlignment="1">
      <alignment horizontal="center" vertical="center" readingOrder="2"/>
    </xf>
    <xf numFmtId="0" fontId="37" fillId="8" borderId="10" xfId="0" applyFont="1" applyFill="1" applyBorder="1" applyAlignment="1">
      <alignment horizontal="center" vertical="center" readingOrder="2"/>
    </xf>
    <xf numFmtId="0" fontId="37" fillId="0" borderId="0" xfId="0" applyFont="1" applyBorder="1" applyAlignment="1">
      <alignment horizontal="center" vertical="center" readingOrder="2"/>
    </xf>
    <xf numFmtId="0" fontId="37" fillId="0" borderId="10" xfId="0" applyFont="1" applyBorder="1" applyAlignment="1">
      <alignment horizontal="center" vertical="center" textRotation="90" wrapText="1" readingOrder="2"/>
    </xf>
    <xf numFmtId="0" fontId="37" fillId="8" borderId="10" xfId="0" applyFont="1" applyFill="1" applyBorder="1" applyAlignment="1">
      <alignment horizontal="center" vertical="center" wrapText="1" readingOrder="2"/>
    </xf>
    <xf numFmtId="0" fontId="37" fillId="0" borderId="11" xfId="0" applyFont="1" applyBorder="1" applyAlignment="1">
      <alignment horizontal="center" vertical="center" textRotation="90" wrapText="1" readingOrder="2"/>
    </xf>
    <xf numFmtId="0" fontId="37" fillId="0" borderId="12" xfId="0" applyFont="1" applyBorder="1" applyAlignment="1">
      <alignment horizontal="center" vertical="center" textRotation="90" wrapText="1" readingOrder="2"/>
    </xf>
    <xf numFmtId="0" fontId="37" fillId="0" borderId="13" xfId="0" applyFont="1" applyBorder="1" applyAlignment="1">
      <alignment horizontal="center" vertical="center" textRotation="90" wrapText="1" readingOrder="2"/>
    </xf>
    <xf numFmtId="0" fontId="37" fillId="0" borderId="0" xfId="0" applyFont="1" applyAlignment="1">
      <alignment horizontal="center" vertical="center" readingOrder="2"/>
    </xf>
    <xf numFmtId="0" fontId="37" fillId="0" borderId="0" xfId="0" applyFont="1" applyBorder="1" applyAlignment="1">
      <alignment horizontal="center" vertical="center"/>
    </xf>
    <xf numFmtId="0" fontId="37" fillId="8" borderId="10" xfId="0" applyFont="1" applyFill="1" applyBorder="1" applyAlignment="1">
      <alignment horizontal="center" readingOrder="2"/>
    </xf>
    <xf numFmtId="0" fontId="37" fillId="0" borderId="10" xfId="0" applyFont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8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readingOrder="2"/>
    </xf>
    <xf numFmtId="0" fontId="37" fillId="0" borderId="10" xfId="0" applyFont="1" applyBorder="1" applyAlignment="1">
      <alignment horizontal="center" readingOrder="2"/>
    </xf>
    <xf numFmtId="0" fontId="37" fillId="0" borderId="10" xfId="0" applyFont="1" applyBorder="1" applyAlignment="1">
      <alignment wrapText="1" readingOrder="2"/>
    </xf>
    <xf numFmtId="0" fontId="37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readingOrder="2"/>
    </xf>
    <xf numFmtId="0" fontId="3" fillId="8" borderId="10" xfId="0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readingOrder="2"/>
    </xf>
    <xf numFmtId="0" fontId="37" fillId="2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2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textRotation="90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1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8" borderId="10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art\Desktop\&#1605;&#1580;&#1604;&#1583;%20&#1580;&#1583;&#1610;&#1583;%20&#8235;(2)&#8236;\&#1582;&#1585;&#1610;&#1580;&#1608;%20&#1603;&#1604;&#1610;&#1575;&#1578;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حافظات عام ف1"/>
      <sheetName val="محافظات عام ف2 "/>
      <sheetName val="محافظات عام ف 3"/>
      <sheetName val="مج محافظات"/>
      <sheetName val="جنسية عام ف1 "/>
      <sheetName val="جنسية عام ف2"/>
      <sheetName val="جنسية عام ف 3"/>
      <sheetName val="مج جنسيةعام"/>
      <sheetName val="ورقة1"/>
    </sheetNames>
    <sheetDataSet>
      <sheetData sheetId="0">
        <row r="116">
          <cell r="AE116">
            <v>0</v>
          </cell>
          <cell r="AF116">
            <v>0</v>
          </cell>
        </row>
        <row r="117">
          <cell r="AE117">
            <v>0</v>
          </cell>
          <cell r="AF117">
            <v>0</v>
          </cell>
        </row>
        <row r="118">
          <cell r="AE118">
            <v>37</v>
          </cell>
          <cell r="AF118">
            <v>1</v>
          </cell>
        </row>
        <row r="119">
          <cell r="AE119">
            <v>8</v>
          </cell>
          <cell r="AF119">
            <v>0</v>
          </cell>
        </row>
        <row r="120">
          <cell r="AE120">
            <v>6</v>
          </cell>
          <cell r="AF120">
            <v>0</v>
          </cell>
        </row>
        <row r="121">
          <cell r="AE121">
            <v>2</v>
          </cell>
          <cell r="AF121">
            <v>4</v>
          </cell>
        </row>
        <row r="122">
          <cell r="AE122">
            <v>2</v>
          </cell>
          <cell r="AF122">
            <v>4</v>
          </cell>
        </row>
        <row r="124">
          <cell r="AE124">
            <v>25</v>
          </cell>
          <cell r="AF124">
            <v>5</v>
          </cell>
        </row>
        <row r="125">
          <cell r="AE125">
            <v>14</v>
          </cell>
          <cell r="AF125">
            <v>21</v>
          </cell>
        </row>
        <row r="126">
          <cell r="AE126">
            <v>15</v>
          </cell>
          <cell r="AF126">
            <v>20</v>
          </cell>
        </row>
        <row r="127">
          <cell r="AE127">
            <v>7</v>
          </cell>
          <cell r="AF127">
            <v>10</v>
          </cell>
        </row>
        <row r="128">
          <cell r="AE128">
            <v>6</v>
          </cell>
          <cell r="AF128">
            <v>9</v>
          </cell>
        </row>
        <row r="129">
          <cell r="AE129">
            <v>0</v>
          </cell>
          <cell r="AF129">
            <v>5</v>
          </cell>
        </row>
        <row r="131">
          <cell r="AE131">
            <v>8</v>
          </cell>
          <cell r="AF131">
            <v>14</v>
          </cell>
        </row>
        <row r="132">
          <cell r="AE132">
            <v>6</v>
          </cell>
          <cell r="AF132">
            <v>20</v>
          </cell>
        </row>
        <row r="133">
          <cell r="AE133">
            <v>0</v>
          </cell>
          <cell r="AF133">
            <v>5</v>
          </cell>
        </row>
        <row r="148">
          <cell r="AE148">
            <v>0</v>
          </cell>
          <cell r="AF148">
            <v>0</v>
          </cell>
        </row>
        <row r="149">
          <cell r="AE149">
            <v>0</v>
          </cell>
          <cell r="AF149">
            <v>0</v>
          </cell>
        </row>
        <row r="151">
          <cell r="AE151">
            <v>27</v>
          </cell>
          <cell r="AF151">
            <v>6</v>
          </cell>
        </row>
        <row r="158">
          <cell r="AE158">
            <v>8</v>
          </cell>
          <cell r="AF158">
            <v>71</v>
          </cell>
        </row>
        <row r="159">
          <cell r="AE159">
            <v>7</v>
          </cell>
          <cell r="AF159">
            <v>10</v>
          </cell>
        </row>
        <row r="160">
          <cell r="AE160">
            <v>1</v>
          </cell>
          <cell r="AF160">
            <v>6</v>
          </cell>
        </row>
        <row r="161">
          <cell r="AE161">
            <v>8</v>
          </cell>
          <cell r="AF161">
            <v>6</v>
          </cell>
        </row>
        <row r="162">
          <cell r="AE162">
            <v>0</v>
          </cell>
          <cell r="AF162">
            <v>5</v>
          </cell>
        </row>
        <row r="163">
          <cell r="AE163">
            <v>0</v>
          </cell>
          <cell r="AF163">
            <v>0</v>
          </cell>
        </row>
        <row r="165">
          <cell r="AE165">
            <v>1</v>
          </cell>
          <cell r="AF165">
            <v>3</v>
          </cell>
        </row>
        <row r="166">
          <cell r="AE166">
            <v>5</v>
          </cell>
          <cell r="AF166">
            <v>6</v>
          </cell>
        </row>
        <row r="167">
          <cell r="AE167">
            <v>5</v>
          </cell>
          <cell r="AF167">
            <v>3</v>
          </cell>
        </row>
        <row r="168">
          <cell r="AE168">
            <v>10</v>
          </cell>
          <cell r="AF168">
            <v>9</v>
          </cell>
          <cell r="AG168">
            <v>19</v>
          </cell>
        </row>
        <row r="169">
          <cell r="AE169">
            <v>1</v>
          </cell>
          <cell r="AF16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rightToLeft="1" view="pageBreakPreview" zoomScale="60" zoomScaleNormal="70" zoomScalePageLayoutView="0" workbookViewId="0" topLeftCell="A1">
      <selection activeCell="E15" sqref="E15"/>
    </sheetView>
  </sheetViews>
  <sheetFormatPr defaultColWidth="9.00390625" defaultRowHeight="15"/>
  <cols>
    <col min="1" max="1" width="10.00390625" style="58" customWidth="1"/>
    <col min="2" max="2" width="22.00390625" style="24" bestFit="1" customWidth="1"/>
    <col min="3" max="18" width="7.140625" style="24" customWidth="1"/>
    <col min="19" max="19" width="10.57421875" style="3" bestFit="1" customWidth="1"/>
    <col min="20" max="20" width="9.00390625" style="3" customWidth="1"/>
    <col min="21" max="21" width="10.57421875" style="3" bestFit="1" customWidth="1"/>
    <col min="22" max="16384" width="9.00390625" style="3" customWidth="1"/>
  </cols>
  <sheetData>
    <row r="1" spans="1:18" ht="21.75" customHeight="1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7.75">
      <c r="A2" s="64" t="s">
        <v>1</v>
      </c>
      <c r="B2" s="20" t="s">
        <v>2</v>
      </c>
      <c r="C2" s="61" t="s">
        <v>97</v>
      </c>
      <c r="D2" s="61"/>
      <c r="E2" s="61" t="s">
        <v>98</v>
      </c>
      <c r="F2" s="61"/>
      <c r="G2" s="64" t="s">
        <v>99</v>
      </c>
      <c r="H2" s="64"/>
      <c r="I2" s="61" t="s">
        <v>100</v>
      </c>
      <c r="J2" s="61"/>
      <c r="K2" s="61" t="s">
        <v>101</v>
      </c>
      <c r="L2" s="61"/>
      <c r="M2" s="61" t="s">
        <v>102</v>
      </c>
      <c r="N2" s="61"/>
      <c r="O2" s="61" t="s">
        <v>103</v>
      </c>
      <c r="P2" s="61"/>
      <c r="Q2" s="61" t="s">
        <v>17</v>
      </c>
      <c r="R2" s="61"/>
    </row>
    <row r="3" spans="1:18" ht="27.75">
      <c r="A3" s="64"/>
      <c r="B3" s="20" t="s">
        <v>18</v>
      </c>
      <c r="C3" s="20" t="s">
        <v>104</v>
      </c>
      <c r="D3" s="20" t="s">
        <v>105</v>
      </c>
      <c r="E3" s="20" t="s">
        <v>104</v>
      </c>
      <c r="F3" s="20" t="s">
        <v>105</v>
      </c>
      <c r="G3" s="20" t="s">
        <v>104</v>
      </c>
      <c r="H3" s="20" t="s">
        <v>105</v>
      </c>
      <c r="I3" s="20" t="s">
        <v>104</v>
      </c>
      <c r="J3" s="20" t="s">
        <v>105</v>
      </c>
      <c r="K3" s="20" t="s">
        <v>104</v>
      </c>
      <c r="L3" s="20" t="s">
        <v>105</v>
      </c>
      <c r="M3" s="20" t="s">
        <v>104</v>
      </c>
      <c r="N3" s="20" t="s">
        <v>105</v>
      </c>
      <c r="O3" s="20" t="s">
        <v>104</v>
      </c>
      <c r="P3" s="20" t="s">
        <v>105</v>
      </c>
      <c r="Q3" s="20" t="s">
        <v>104</v>
      </c>
      <c r="R3" s="20" t="s">
        <v>105</v>
      </c>
    </row>
    <row r="4" spans="1:18" ht="27.75">
      <c r="A4" s="60" t="s">
        <v>22</v>
      </c>
      <c r="B4" s="60"/>
      <c r="C4" s="21">
        <v>85</v>
      </c>
      <c r="D4" s="21">
        <v>58</v>
      </c>
      <c r="E4" s="21">
        <v>5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4</v>
      </c>
      <c r="O4" s="21">
        <v>0</v>
      </c>
      <c r="P4" s="21">
        <v>0</v>
      </c>
      <c r="Q4" s="20">
        <f>C4+E4+G4+I4+K4+M4+O4</f>
        <v>90</v>
      </c>
      <c r="R4" s="20">
        <f>D4+F4+H4+J4+L4+N4+P4</f>
        <v>62</v>
      </c>
    </row>
    <row r="5" spans="1:18" ht="27.75">
      <c r="A5" s="60" t="s">
        <v>23</v>
      </c>
      <c r="B5" s="60"/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0">
        <f aca="true" t="shared" si="0" ref="Q5:Q68">C5+E5+G5+I5+K5+M5+O5</f>
        <v>0</v>
      </c>
      <c r="R5" s="20">
        <f aca="true" t="shared" si="1" ref="R5:R68">D5+F5+H5+J5+L5+N5+P5</f>
        <v>0</v>
      </c>
    </row>
    <row r="6" spans="1:18" ht="27.75">
      <c r="A6" s="60" t="s">
        <v>24</v>
      </c>
      <c r="B6" s="60"/>
      <c r="C6" s="21">
        <v>42</v>
      </c>
      <c r="D6" s="21">
        <v>25</v>
      </c>
      <c r="E6" s="21">
        <v>2</v>
      </c>
      <c r="F6" s="21">
        <v>0</v>
      </c>
      <c r="G6" s="21">
        <v>0</v>
      </c>
      <c r="H6" s="21">
        <v>0</v>
      </c>
      <c r="I6" s="21">
        <v>2</v>
      </c>
      <c r="J6" s="21">
        <v>0</v>
      </c>
      <c r="K6" s="21">
        <v>0</v>
      </c>
      <c r="L6" s="21">
        <v>1</v>
      </c>
      <c r="M6" s="21">
        <v>1</v>
      </c>
      <c r="N6" s="21">
        <v>1</v>
      </c>
      <c r="O6" s="21">
        <v>1</v>
      </c>
      <c r="P6" s="21">
        <v>0</v>
      </c>
      <c r="Q6" s="20">
        <f t="shared" si="0"/>
        <v>48</v>
      </c>
      <c r="R6" s="20">
        <f t="shared" si="1"/>
        <v>27</v>
      </c>
    </row>
    <row r="7" spans="1:18" ht="27.75">
      <c r="A7" s="60" t="s">
        <v>25</v>
      </c>
      <c r="B7" s="60"/>
      <c r="C7" s="21">
        <v>8</v>
      </c>
      <c r="D7" s="21">
        <v>13</v>
      </c>
      <c r="E7" s="21">
        <v>0</v>
      </c>
      <c r="F7" s="21">
        <v>1</v>
      </c>
      <c r="G7" s="21">
        <v>0</v>
      </c>
      <c r="H7" s="21">
        <v>1</v>
      </c>
      <c r="I7" s="21">
        <v>2</v>
      </c>
      <c r="J7" s="21">
        <v>1</v>
      </c>
      <c r="K7" s="21">
        <v>1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0">
        <f t="shared" si="0"/>
        <v>12</v>
      </c>
      <c r="R7" s="20">
        <f t="shared" si="1"/>
        <v>16</v>
      </c>
    </row>
    <row r="8" spans="1:18" ht="27.75">
      <c r="A8" s="63" t="s">
        <v>26</v>
      </c>
      <c r="B8" s="21" t="s">
        <v>27</v>
      </c>
      <c r="C8" s="21">
        <v>81</v>
      </c>
      <c r="D8" s="21">
        <v>61</v>
      </c>
      <c r="E8" s="21">
        <v>1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0">
        <f t="shared" si="0"/>
        <v>83</v>
      </c>
      <c r="R8" s="20">
        <f t="shared" si="1"/>
        <v>62</v>
      </c>
    </row>
    <row r="9" spans="1:18" ht="27.75">
      <c r="A9" s="59"/>
      <c r="B9" s="21" t="s">
        <v>28</v>
      </c>
      <c r="C9" s="21">
        <v>11</v>
      </c>
      <c r="D9" s="21">
        <v>17</v>
      </c>
      <c r="E9" s="21">
        <v>1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0">
        <f t="shared" si="0"/>
        <v>12</v>
      </c>
      <c r="R9" s="20">
        <f t="shared" si="1"/>
        <v>18</v>
      </c>
    </row>
    <row r="10" spans="1:18" ht="27.75">
      <c r="A10" s="59"/>
      <c r="B10" s="21" t="s">
        <v>29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0">
        <f t="shared" si="0"/>
        <v>0</v>
      </c>
      <c r="R10" s="20">
        <f t="shared" si="1"/>
        <v>0</v>
      </c>
    </row>
    <row r="11" spans="1:18" ht="27.75">
      <c r="A11" s="59"/>
      <c r="B11" s="21" t="s">
        <v>30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0">
        <f t="shared" si="0"/>
        <v>0</v>
      </c>
      <c r="R11" s="20">
        <f t="shared" si="1"/>
        <v>0</v>
      </c>
    </row>
    <row r="12" spans="1:18" ht="27.75">
      <c r="A12" s="59"/>
      <c r="B12" s="21" t="s">
        <v>31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0">
        <f t="shared" si="0"/>
        <v>0</v>
      </c>
      <c r="R12" s="20">
        <f t="shared" si="1"/>
        <v>0</v>
      </c>
    </row>
    <row r="13" spans="1:18" ht="27.75">
      <c r="A13" s="59"/>
      <c r="B13" s="21" t="s">
        <v>32</v>
      </c>
      <c r="C13" s="21">
        <v>2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0">
        <f t="shared" si="0"/>
        <v>2</v>
      </c>
      <c r="R13" s="20">
        <f t="shared" si="1"/>
        <v>1</v>
      </c>
    </row>
    <row r="14" spans="1:18" ht="27.75">
      <c r="A14" s="59"/>
      <c r="B14" s="21" t="s">
        <v>33</v>
      </c>
      <c r="C14" s="21">
        <v>13</v>
      </c>
      <c r="D14" s="21">
        <v>43</v>
      </c>
      <c r="E14" s="21">
        <v>0</v>
      </c>
      <c r="F14" s="21">
        <v>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0">
        <f t="shared" si="0"/>
        <v>13</v>
      </c>
      <c r="R14" s="20">
        <f t="shared" si="1"/>
        <v>44</v>
      </c>
    </row>
    <row r="15" spans="1:18" ht="27.75">
      <c r="A15" s="59"/>
      <c r="B15" s="21" t="s">
        <v>34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0">
        <f t="shared" si="0"/>
        <v>0</v>
      </c>
      <c r="R15" s="20">
        <f t="shared" si="1"/>
        <v>0</v>
      </c>
    </row>
    <row r="16" spans="1:18" ht="27.75">
      <c r="A16" s="59"/>
      <c r="B16" s="21" t="s">
        <v>35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0">
        <f t="shared" si="0"/>
        <v>0</v>
      </c>
      <c r="R16" s="20">
        <f t="shared" si="1"/>
        <v>0</v>
      </c>
    </row>
    <row r="17" spans="1:18" ht="27.75">
      <c r="A17" s="59"/>
      <c r="B17" s="22" t="s">
        <v>17</v>
      </c>
      <c r="C17" s="22">
        <f>SUM(C8:C16)</f>
        <v>107</v>
      </c>
      <c r="D17" s="22">
        <f aca="true" t="shared" si="2" ref="D17:P17">SUM(D8:D16)</f>
        <v>122</v>
      </c>
      <c r="E17" s="22">
        <f t="shared" si="2"/>
        <v>2</v>
      </c>
      <c r="F17" s="22">
        <f t="shared" si="2"/>
        <v>2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1</v>
      </c>
      <c r="K17" s="22">
        <f t="shared" si="2"/>
        <v>0</v>
      </c>
      <c r="L17" s="22">
        <f t="shared" si="2"/>
        <v>0</v>
      </c>
      <c r="M17" s="22">
        <f t="shared" si="2"/>
        <v>1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0">
        <f>C17+E17+G17+I17+K17+M17+O17</f>
        <v>110</v>
      </c>
      <c r="R17" s="20">
        <f t="shared" si="1"/>
        <v>125</v>
      </c>
    </row>
    <row r="18" spans="1:18" ht="27.75">
      <c r="A18" s="60" t="s">
        <v>36</v>
      </c>
      <c r="B18" s="60"/>
      <c r="C18" s="21">
        <v>48</v>
      </c>
      <c r="D18" s="21">
        <v>80</v>
      </c>
      <c r="E18" s="21">
        <v>2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0">
        <f t="shared" si="0"/>
        <v>50</v>
      </c>
      <c r="R18" s="20">
        <f t="shared" si="1"/>
        <v>81</v>
      </c>
    </row>
    <row r="19" spans="1:18" ht="27.75">
      <c r="A19" s="63" t="s">
        <v>37</v>
      </c>
      <c r="B19" s="21" t="s">
        <v>38</v>
      </c>
      <c r="C19" s="21">
        <v>56</v>
      </c>
      <c r="D19" s="21">
        <v>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 t="shared" si="0"/>
        <v>56</v>
      </c>
      <c r="R19" s="20">
        <f t="shared" si="1"/>
        <v>2</v>
      </c>
    </row>
    <row r="20" spans="1:18" ht="27.75">
      <c r="A20" s="63"/>
      <c r="B20" s="21" t="s">
        <v>39</v>
      </c>
      <c r="C20" s="21">
        <v>25</v>
      </c>
      <c r="D20" s="21">
        <v>8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0">
        <f t="shared" si="0"/>
        <v>27</v>
      </c>
      <c r="R20" s="20">
        <f t="shared" si="1"/>
        <v>8</v>
      </c>
    </row>
    <row r="21" spans="1:18" ht="27.75">
      <c r="A21" s="63"/>
      <c r="B21" s="21" t="s">
        <v>40</v>
      </c>
      <c r="C21" s="21">
        <v>69</v>
      </c>
      <c r="D21" s="21">
        <v>13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0">
        <f t="shared" si="0"/>
        <v>69</v>
      </c>
      <c r="R21" s="20">
        <f t="shared" si="1"/>
        <v>13</v>
      </c>
    </row>
    <row r="22" spans="1:18" ht="27.75">
      <c r="A22" s="63"/>
      <c r="B22" s="21" t="s">
        <v>41</v>
      </c>
      <c r="C22" s="21">
        <v>38</v>
      </c>
      <c r="D22" s="21">
        <v>15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0">
        <f t="shared" si="0"/>
        <v>39</v>
      </c>
      <c r="R22" s="20">
        <f t="shared" si="1"/>
        <v>15</v>
      </c>
    </row>
    <row r="23" spans="1:18" ht="27.75">
      <c r="A23" s="63"/>
      <c r="B23" s="21" t="s">
        <v>42</v>
      </c>
      <c r="C23" s="21">
        <v>27</v>
      </c>
      <c r="D23" s="21">
        <v>18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 t="shared" si="0"/>
        <v>28</v>
      </c>
      <c r="R23" s="20">
        <f t="shared" si="1"/>
        <v>18</v>
      </c>
    </row>
    <row r="24" spans="1:18" ht="27.75">
      <c r="A24" s="63"/>
      <c r="B24" s="21" t="s">
        <v>43</v>
      </c>
      <c r="C24" s="21">
        <v>28</v>
      </c>
      <c r="D24" s="21">
        <v>3</v>
      </c>
      <c r="E24" s="21">
        <v>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0">
        <f t="shared" si="0"/>
        <v>29</v>
      </c>
      <c r="R24" s="20">
        <f t="shared" si="1"/>
        <v>3</v>
      </c>
    </row>
    <row r="25" spans="1:18" ht="27.75">
      <c r="A25" s="63"/>
      <c r="B25" s="22" t="s">
        <v>17</v>
      </c>
      <c r="C25" s="22">
        <f>SUM(C19:C24)</f>
        <v>243</v>
      </c>
      <c r="D25" s="22">
        <f aca="true" t="shared" si="3" ref="D25:P25">SUM(D19:D24)</f>
        <v>59</v>
      </c>
      <c r="E25" s="22">
        <f t="shared" si="3"/>
        <v>4</v>
      </c>
      <c r="F25" s="22">
        <f t="shared" si="3"/>
        <v>0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1</v>
      </c>
      <c r="N25" s="22">
        <f t="shared" si="3"/>
        <v>0</v>
      </c>
      <c r="O25" s="22">
        <f t="shared" si="3"/>
        <v>0</v>
      </c>
      <c r="P25" s="22">
        <f t="shared" si="3"/>
        <v>0</v>
      </c>
      <c r="Q25" s="20">
        <f t="shared" si="0"/>
        <v>248</v>
      </c>
      <c r="R25" s="20">
        <f t="shared" si="1"/>
        <v>59</v>
      </c>
    </row>
    <row r="26" spans="1:18" ht="27.75">
      <c r="A26" s="65" t="s">
        <v>44</v>
      </c>
      <c r="B26" s="21" t="s">
        <v>45</v>
      </c>
      <c r="C26" s="21">
        <v>25</v>
      </c>
      <c r="D26" s="21">
        <v>7</v>
      </c>
      <c r="E26" s="21">
        <v>0</v>
      </c>
      <c r="F26" s="21">
        <v>0</v>
      </c>
      <c r="G26" s="21">
        <v>0</v>
      </c>
      <c r="H26" s="21">
        <v>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 t="shared" si="0"/>
        <v>26</v>
      </c>
      <c r="R26" s="20">
        <f t="shared" si="1"/>
        <v>7</v>
      </c>
    </row>
    <row r="27" spans="1:18" ht="27.75">
      <c r="A27" s="66"/>
      <c r="B27" s="21" t="s">
        <v>46</v>
      </c>
      <c r="C27" s="21">
        <v>17</v>
      </c>
      <c r="D27" s="21">
        <v>38</v>
      </c>
      <c r="E27" s="21">
        <v>1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f t="shared" si="0"/>
        <v>18</v>
      </c>
      <c r="R27" s="20">
        <f t="shared" si="1"/>
        <v>39</v>
      </c>
    </row>
    <row r="28" spans="1:18" ht="27.75">
      <c r="A28" s="67"/>
      <c r="B28" s="22" t="s">
        <v>17</v>
      </c>
      <c r="C28" s="22">
        <f>SUM(C26:C27)</f>
        <v>42</v>
      </c>
      <c r="D28" s="22">
        <f aca="true" t="shared" si="4" ref="D28:P28">SUM(D26:D27)</f>
        <v>45</v>
      </c>
      <c r="E28" s="22">
        <f t="shared" si="4"/>
        <v>1</v>
      </c>
      <c r="F28" s="22">
        <f t="shared" si="4"/>
        <v>0</v>
      </c>
      <c r="G28" s="22">
        <f t="shared" si="4"/>
        <v>0</v>
      </c>
      <c r="H28" s="22">
        <f t="shared" si="4"/>
        <v>1</v>
      </c>
      <c r="I28" s="22">
        <f t="shared" si="4"/>
        <v>1</v>
      </c>
      <c r="J28" s="22">
        <f t="shared" si="4"/>
        <v>0</v>
      </c>
      <c r="K28" s="22">
        <f t="shared" si="4"/>
        <v>0</v>
      </c>
      <c r="L28" s="22">
        <f t="shared" si="4"/>
        <v>0</v>
      </c>
      <c r="M28" s="22">
        <f t="shared" si="4"/>
        <v>0</v>
      </c>
      <c r="N28" s="22">
        <f t="shared" si="4"/>
        <v>0</v>
      </c>
      <c r="O28" s="22">
        <f t="shared" si="4"/>
        <v>0</v>
      </c>
      <c r="P28" s="22">
        <f t="shared" si="4"/>
        <v>0</v>
      </c>
      <c r="Q28" s="20">
        <f>C28+E28+G28+I28+K28+M28+O28</f>
        <v>44</v>
      </c>
      <c r="R28" s="20">
        <f t="shared" si="1"/>
        <v>46</v>
      </c>
    </row>
    <row r="29" spans="1:18" ht="27.75">
      <c r="A29" s="60" t="s">
        <v>47</v>
      </c>
      <c r="B29" s="60"/>
      <c r="C29" s="21">
        <v>30</v>
      </c>
      <c r="D29" s="21">
        <v>63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0">
        <f t="shared" si="0"/>
        <v>31</v>
      </c>
      <c r="R29" s="20">
        <f t="shared" si="1"/>
        <v>64</v>
      </c>
    </row>
    <row r="30" spans="1:18" ht="27.75">
      <c r="A30" s="60" t="s">
        <v>48</v>
      </c>
      <c r="B30" s="60"/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 t="shared" si="0"/>
        <v>0</v>
      </c>
      <c r="R30" s="20">
        <f t="shared" si="1"/>
        <v>0</v>
      </c>
    </row>
    <row r="31" spans="1:18" ht="27.75">
      <c r="A31" s="60" t="s">
        <v>49</v>
      </c>
      <c r="B31" s="60"/>
      <c r="C31" s="21">
        <v>148</v>
      </c>
      <c r="D31" s="21">
        <v>7</v>
      </c>
      <c r="E31" s="21">
        <v>5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 t="shared" si="0"/>
        <v>153</v>
      </c>
      <c r="R31" s="20">
        <f t="shared" si="1"/>
        <v>8</v>
      </c>
    </row>
    <row r="32" spans="1:18" ht="27.75">
      <c r="A32" s="63" t="s">
        <v>50</v>
      </c>
      <c r="B32" s="21" t="s">
        <v>51</v>
      </c>
      <c r="C32" s="21">
        <v>82</v>
      </c>
      <c r="D32" s="21">
        <v>3</v>
      </c>
      <c r="E32" s="21">
        <v>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0">
        <f t="shared" si="0"/>
        <v>85</v>
      </c>
      <c r="R32" s="20">
        <f t="shared" si="1"/>
        <v>3</v>
      </c>
    </row>
    <row r="33" spans="1:18" ht="27.75">
      <c r="A33" s="63"/>
      <c r="B33" s="21" t="s">
        <v>52</v>
      </c>
      <c r="C33" s="21">
        <v>29</v>
      </c>
      <c r="D33" s="21">
        <v>24</v>
      </c>
      <c r="E33" s="21">
        <v>2</v>
      </c>
      <c r="F33" s="21">
        <v>1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 t="shared" si="0"/>
        <v>32</v>
      </c>
      <c r="R33" s="20">
        <f t="shared" si="1"/>
        <v>25</v>
      </c>
    </row>
    <row r="34" spans="1:18" ht="27.75">
      <c r="A34" s="63"/>
      <c r="B34" s="21" t="s">
        <v>53</v>
      </c>
      <c r="C34" s="21">
        <v>8</v>
      </c>
      <c r="D34" s="21">
        <v>24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0">
        <f t="shared" si="0"/>
        <v>9</v>
      </c>
      <c r="R34" s="20">
        <f t="shared" si="1"/>
        <v>24</v>
      </c>
    </row>
    <row r="35" spans="1:18" ht="27.75">
      <c r="A35" s="63"/>
      <c r="B35" s="21" t="s">
        <v>54</v>
      </c>
      <c r="C35" s="21">
        <v>12</v>
      </c>
      <c r="D35" s="21">
        <v>15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0">
        <f t="shared" si="0"/>
        <v>12</v>
      </c>
      <c r="R35" s="20">
        <f t="shared" si="1"/>
        <v>15</v>
      </c>
    </row>
    <row r="36" spans="1:18" ht="27.75">
      <c r="A36" s="63"/>
      <c r="B36" s="22" t="s">
        <v>17</v>
      </c>
      <c r="C36" s="22">
        <f>SUM(C32:C35)</f>
        <v>131</v>
      </c>
      <c r="D36" s="22">
        <f aca="true" t="shared" si="5" ref="D36:P36">SUM(D32:D35)</f>
        <v>66</v>
      </c>
      <c r="E36" s="22">
        <f t="shared" si="5"/>
        <v>5</v>
      </c>
      <c r="F36" s="22">
        <f t="shared" si="5"/>
        <v>1</v>
      </c>
      <c r="G36" s="22">
        <f t="shared" si="5"/>
        <v>1</v>
      </c>
      <c r="H36" s="22">
        <f t="shared" si="5"/>
        <v>0</v>
      </c>
      <c r="I36" s="22">
        <f t="shared" si="5"/>
        <v>0</v>
      </c>
      <c r="J36" s="22">
        <f t="shared" si="5"/>
        <v>0</v>
      </c>
      <c r="K36" s="22">
        <f t="shared" si="5"/>
        <v>0</v>
      </c>
      <c r="L36" s="22">
        <f t="shared" si="5"/>
        <v>0</v>
      </c>
      <c r="M36" s="22">
        <f t="shared" si="5"/>
        <v>1</v>
      </c>
      <c r="N36" s="22">
        <f t="shared" si="5"/>
        <v>0</v>
      </c>
      <c r="O36" s="22">
        <f t="shared" si="5"/>
        <v>0</v>
      </c>
      <c r="P36" s="22">
        <f t="shared" si="5"/>
        <v>0</v>
      </c>
      <c r="Q36" s="20">
        <f t="shared" si="0"/>
        <v>138</v>
      </c>
      <c r="R36" s="20">
        <f t="shared" si="1"/>
        <v>67</v>
      </c>
    </row>
    <row r="37" spans="1:18" ht="27.75">
      <c r="A37" s="60" t="s">
        <v>55</v>
      </c>
      <c r="B37" s="60"/>
      <c r="C37" s="21">
        <v>71</v>
      </c>
      <c r="D37" s="21">
        <v>54</v>
      </c>
      <c r="E37" s="21">
        <v>3</v>
      </c>
      <c r="F37" s="21">
        <v>1</v>
      </c>
      <c r="G37" s="21">
        <v>0</v>
      </c>
      <c r="H37" s="21">
        <v>0</v>
      </c>
      <c r="I37" s="21">
        <v>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0">
        <f t="shared" si="0"/>
        <v>74</v>
      </c>
      <c r="R37" s="20">
        <f t="shared" si="1"/>
        <v>56</v>
      </c>
    </row>
    <row r="38" spans="1:18" ht="27.75">
      <c r="A38" s="63" t="s">
        <v>56</v>
      </c>
      <c r="B38" s="21" t="s">
        <v>57</v>
      </c>
      <c r="C38" s="21">
        <v>88</v>
      </c>
      <c r="D38" s="21">
        <v>299</v>
      </c>
      <c r="E38" s="21">
        <v>4</v>
      </c>
      <c r="F38" s="21">
        <v>3</v>
      </c>
      <c r="G38" s="21">
        <v>0</v>
      </c>
      <c r="H38" s="21">
        <v>0</v>
      </c>
      <c r="I38" s="21">
        <v>0</v>
      </c>
      <c r="J38" s="21">
        <v>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0">
        <f t="shared" si="0"/>
        <v>93</v>
      </c>
      <c r="R38" s="20">
        <f t="shared" si="1"/>
        <v>305</v>
      </c>
    </row>
    <row r="39" spans="1:18" ht="27.75">
      <c r="A39" s="63"/>
      <c r="B39" s="21" t="s">
        <v>58</v>
      </c>
      <c r="C39" s="21">
        <v>71</v>
      </c>
      <c r="D39" s="21">
        <v>341</v>
      </c>
      <c r="E39" s="21">
        <v>2</v>
      </c>
      <c r="F39" s="21">
        <v>6</v>
      </c>
      <c r="G39" s="21">
        <v>0</v>
      </c>
      <c r="H39" s="21">
        <v>2</v>
      </c>
      <c r="I39" s="21">
        <v>0</v>
      </c>
      <c r="J39" s="21">
        <v>2</v>
      </c>
      <c r="K39" s="21">
        <v>0</v>
      </c>
      <c r="L39" s="21">
        <v>0</v>
      </c>
      <c r="M39" s="21">
        <v>0</v>
      </c>
      <c r="N39" s="21">
        <v>1</v>
      </c>
      <c r="O39" s="21">
        <v>0</v>
      </c>
      <c r="P39" s="21">
        <v>0</v>
      </c>
      <c r="Q39" s="20">
        <f t="shared" si="0"/>
        <v>73</v>
      </c>
      <c r="R39" s="20">
        <f t="shared" si="1"/>
        <v>352</v>
      </c>
    </row>
    <row r="40" spans="1:18" ht="27.75">
      <c r="A40" s="63"/>
      <c r="B40" s="21" t="s">
        <v>59</v>
      </c>
      <c r="C40" s="21">
        <v>38</v>
      </c>
      <c r="D40" s="21">
        <v>141</v>
      </c>
      <c r="E40" s="21">
        <v>1</v>
      </c>
      <c r="F40" s="21">
        <v>0</v>
      </c>
      <c r="G40" s="21">
        <v>0</v>
      </c>
      <c r="H40" s="21">
        <v>0</v>
      </c>
      <c r="I40" s="21">
        <v>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f t="shared" si="0"/>
        <v>40</v>
      </c>
      <c r="R40" s="20">
        <f t="shared" si="1"/>
        <v>142</v>
      </c>
    </row>
    <row r="41" spans="1:18" ht="27.75">
      <c r="A41" s="63"/>
      <c r="B41" s="21" t="s">
        <v>60</v>
      </c>
      <c r="C41" s="21">
        <v>61</v>
      </c>
      <c r="D41" s="21">
        <v>154</v>
      </c>
      <c r="E41" s="21">
        <v>0</v>
      </c>
      <c r="F41" s="21">
        <v>1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0">
        <f t="shared" si="0"/>
        <v>62</v>
      </c>
      <c r="R41" s="20">
        <f t="shared" si="1"/>
        <v>155</v>
      </c>
    </row>
    <row r="42" spans="1:18" ht="27.75">
      <c r="A42" s="63"/>
      <c r="B42" s="21" t="s">
        <v>61</v>
      </c>
      <c r="C42" s="21">
        <v>11</v>
      </c>
      <c r="D42" s="21">
        <v>19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0">
        <f t="shared" si="0"/>
        <v>11</v>
      </c>
      <c r="R42" s="20">
        <f t="shared" si="1"/>
        <v>19</v>
      </c>
    </row>
    <row r="43" spans="1:18" ht="27.75">
      <c r="A43" s="63"/>
      <c r="B43" s="22" t="s">
        <v>17</v>
      </c>
      <c r="C43" s="22">
        <f>SUM(C38:C42)</f>
        <v>269</v>
      </c>
      <c r="D43" s="22">
        <f aca="true" t="shared" si="6" ref="D43:P43">SUM(D38:D42)</f>
        <v>954</v>
      </c>
      <c r="E43" s="22">
        <f t="shared" si="6"/>
        <v>7</v>
      </c>
      <c r="F43" s="22">
        <f t="shared" si="6"/>
        <v>10</v>
      </c>
      <c r="G43" s="22">
        <f t="shared" si="6"/>
        <v>0</v>
      </c>
      <c r="H43" s="22">
        <f t="shared" si="6"/>
        <v>2</v>
      </c>
      <c r="I43" s="22">
        <f t="shared" si="6"/>
        <v>2</v>
      </c>
      <c r="J43" s="22">
        <f t="shared" si="6"/>
        <v>6</v>
      </c>
      <c r="K43" s="22">
        <f t="shared" si="6"/>
        <v>0</v>
      </c>
      <c r="L43" s="22">
        <f t="shared" si="6"/>
        <v>0</v>
      </c>
      <c r="M43" s="22">
        <f t="shared" si="6"/>
        <v>1</v>
      </c>
      <c r="N43" s="22">
        <f t="shared" si="6"/>
        <v>1</v>
      </c>
      <c r="O43" s="22">
        <f t="shared" si="6"/>
        <v>0</v>
      </c>
      <c r="P43" s="22">
        <f t="shared" si="6"/>
        <v>0</v>
      </c>
      <c r="Q43" s="20">
        <f t="shared" si="0"/>
        <v>279</v>
      </c>
      <c r="R43" s="20">
        <f t="shared" si="1"/>
        <v>973</v>
      </c>
    </row>
    <row r="44" spans="1:18" ht="27.75">
      <c r="A44" s="63" t="s">
        <v>62</v>
      </c>
      <c r="B44" s="21" t="s">
        <v>57</v>
      </c>
      <c r="C44" s="21">
        <v>41</v>
      </c>
      <c r="D44" s="21">
        <v>145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0">
        <f t="shared" si="0"/>
        <v>41</v>
      </c>
      <c r="R44" s="20">
        <f t="shared" si="1"/>
        <v>145</v>
      </c>
    </row>
    <row r="45" spans="1:18" ht="27.75">
      <c r="A45" s="63"/>
      <c r="B45" s="21" t="s">
        <v>58</v>
      </c>
      <c r="C45" s="21">
        <v>27</v>
      </c>
      <c r="D45" s="21">
        <v>128</v>
      </c>
      <c r="E45" s="21">
        <v>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0">
        <f t="shared" si="0"/>
        <v>28</v>
      </c>
      <c r="R45" s="20">
        <f t="shared" si="1"/>
        <v>129</v>
      </c>
    </row>
    <row r="46" spans="1:18" ht="27.75">
      <c r="A46" s="63"/>
      <c r="B46" s="21" t="s">
        <v>59</v>
      </c>
      <c r="C46" s="21">
        <v>1</v>
      </c>
      <c r="D46" s="21">
        <v>48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0">
        <f t="shared" si="0"/>
        <v>1</v>
      </c>
      <c r="R46" s="20">
        <f t="shared" si="1"/>
        <v>48</v>
      </c>
    </row>
    <row r="47" spans="1:18" ht="27.75">
      <c r="A47" s="63"/>
      <c r="B47" s="22" t="s">
        <v>17</v>
      </c>
      <c r="C47" s="22">
        <f>SUM(C44:C46)</f>
        <v>69</v>
      </c>
      <c r="D47" s="22">
        <f aca="true" t="shared" si="7" ref="D47:P47">SUM(D44:D46)</f>
        <v>321</v>
      </c>
      <c r="E47" s="22">
        <f t="shared" si="7"/>
        <v>1</v>
      </c>
      <c r="F47" s="22">
        <f t="shared" si="7"/>
        <v>0</v>
      </c>
      <c r="G47" s="22">
        <f t="shared" si="7"/>
        <v>0</v>
      </c>
      <c r="H47" s="22">
        <f t="shared" si="7"/>
        <v>0</v>
      </c>
      <c r="I47" s="22">
        <f t="shared" si="7"/>
        <v>0</v>
      </c>
      <c r="J47" s="22">
        <f t="shared" si="7"/>
        <v>0</v>
      </c>
      <c r="K47" s="22">
        <f t="shared" si="7"/>
        <v>0</v>
      </c>
      <c r="L47" s="22">
        <f t="shared" si="7"/>
        <v>1</v>
      </c>
      <c r="M47" s="22">
        <f t="shared" si="7"/>
        <v>0</v>
      </c>
      <c r="N47" s="22">
        <f t="shared" si="7"/>
        <v>0</v>
      </c>
      <c r="O47" s="22">
        <f t="shared" si="7"/>
        <v>0</v>
      </c>
      <c r="P47" s="22">
        <f t="shared" si="7"/>
        <v>0</v>
      </c>
      <c r="Q47" s="20">
        <f t="shared" si="0"/>
        <v>70</v>
      </c>
      <c r="R47" s="20">
        <f t="shared" si="1"/>
        <v>322</v>
      </c>
    </row>
    <row r="48" spans="1:18" ht="27.75">
      <c r="A48" s="59" t="s">
        <v>63</v>
      </c>
      <c r="B48" s="21" t="s">
        <v>64</v>
      </c>
      <c r="C48" s="21">
        <v>0</v>
      </c>
      <c r="D48" s="21">
        <v>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0">
        <f t="shared" si="0"/>
        <v>0</v>
      </c>
      <c r="R48" s="20">
        <f t="shared" si="1"/>
        <v>2</v>
      </c>
    </row>
    <row r="49" spans="1:18" ht="27.75">
      <c r="A49" s="59"/>
      <c r="B49" s="21" t="s">
        <v>65</v>
      </c>
      <c r="C49" s="21">
        <v>24</v>
      </c>
      <c r="D49" s="21">
        <v>38</v>
      </c>
      <c r="E49" s="21">
        <v>0</v>
      </c>
      <c r="F49" s="21">
        <v>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0">
        <f t="shared" si="0"/>
        <v>25</v>
      </c>
      <c r="R49" s="20">
        <f t="shared" si="1"/>
        <v>39</v>
      </c>
    </row>
    <row r="50" spans="1:18" ht="27.75">
      <c r="A50" s="59"/>
      <c r="B50" s="21" t="s">
        <v>66</v>
      </c>
      <c r="C50" s="21">
        <v>31</v>
      </c>
      <c r="D50" s="21">
        <v>25</v>
      </c>
      <c r="E50" s="21">
        <v>0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0">
        <f t="shared" si="0"/>
        <v>31</v>
      </c>
      <c r="R50" s="20">
        <f t="shared" si="1"/>
        <v>26</v>
      </c>
    </row>
    <row r="51" spans="1:18" ht="27.75">
      <c r="A51" s="59"/>
      <c r="B51" s="21" t="s">
        <v>67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0">
        <f t="shared" si="0"/>
        <v>0</v>
      </c>
      <c r="R51" s="20">
        <f t="shared" si="1"/>
        <v>0</v>
      </c>
    </row>
    <row r="52" spans="1:18" ht="27.75">
      <c r="A52" s="59"/>
      <c r="B52" s="21" t="s">
        <v>68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0">
        <f t="shared" si="0"/>
        <v>0</v>
      </c>
      <c r="R52" s="20">
        <f t="shared" si="1"/>
        <v>0</v>
      </c>
    </row>
    <row r="53" spans="1:18" ht="27.75">
      <c r="A53" s="59"/>
      <c r="B53" s="21" t="s">
        <v>69</v>
      </c>
      <c r="C53" s="21">
        <v>39</v>
      </c>
      <c r="D53" s="21">
        <v>52</v>
      </c>
      <c r="E53" s="21">
        <v>0</v>
      </c>
      <c r="F53" s="21">
        <v>2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0">
        <f t="shared" si="0"/>
        <v>39</v>
      </c>
      <c r="R53" s="20">
        <f t="shared" si="1"/>
        <v>54</v>
      </c>
    </row>
    <row r="54" spans="1:18" ht="27.75">
      <c r="A54" s="59"/>
      <c r="B54" s="21" t="s">
        <v>52</v>
      </c>
      <c r="C54" s="21">
        <v>10</v>
      </c>
      <c r="D54" s="21">
        <v>40</v>
      </c>
      <c r="E54" s="21">
        <v>0</v>
      </c>
      <c r="F54" s="21">
        <v>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0">
        <f t="shared" si="0"/>
        <v>10</v>
      </c>
      <c r="R54" s="20">
        <f t="shared" si="1"/>
        <v>41</v>
      </c>
    </row>
    <row r="55" spans="1:18" ht="27.75">
      <c r="A55" s="59"/>
      <c r="B55" s="21" t="s">
        <v>70</v>
      </c>
      <c r="C55" s="21">
        <v>48</v>
      </c>
      <c r="D55" s="21">
        <v>45</v>
      </c>
      <c r="E55" s="21">
        <v>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0">
        <f t="shared" si="0"/>
        <v>49</v>
      </c>
      <c r="R55" s="20">
        <f t="shared" si="1"/>
        <v>45</v>
      </c>
    </row>
    <row r="56" spans="1:18" ht="27.75">
      <c r="A56" s="59"/>
      <c r="B56" s="21" t="s">
        <v>71</v>
      </c>
      <c r="C56" s="21">
        <v>14</v>
      </c>
      <c r="D56" s="21">
        <v>34</v>
      </c>
      <c r="E56" s="21">
        <v>0</v>
      </c>
      <c r="F56" s="21">
        <v>1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0">
        <f t="shared" si="0"/>
        <v>14</v>
      </c>
      <c r="R56" s="20">
        <f t="shared" si="1"/>
        <v>35</v>
      </c>
    </row>
    <row r="57" spans="1:18" ht="27.75">
      <c r="A57" s="59"/>
      <c r="B57" s="21" t="s">
        <v>72</v>
      </c>
      <c r="C57" s="21">
        <v>10</v>
      </c>
      <c r="D57" s="21">
        <v>7</v>
      </c>
      <c r="E57" s="21">
        <v>0</v>
      </c>
      <c r="F57" s="21">
        <v>1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0">
        <f t="shared" si="0"/>
        <v>10</v>
      </c>
      <c r="R57" s="20">
        <f t="shared" si="1"/>
        <v>8</v>
      </c>
    </row>
    <row r="58" spans="1:18" ht="27.75">
      <c r="A58" s="59"/>
      <c r="B58" s="21" t="s">
        <v>73</v>
      </c>
      <c r="C58" s="21">
        <v>13</v>
      </c>
      <c r="D58" s="21">
        <v>47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0">
        <f t="shared" si="0"/>
        <v>13</v>
      </c>
      <c r="R58" s="20">
        <f t="shared" si="1"/>
        <v>47</v>
      </c>
    </row>
    <row r="59" spans="1:18" ht="27.75">
      <c r="A59" s="59"/>
      <c r="B59" s="21" t="s">
        <v>74</v>
      </c>
      <c r="C59" s="21">
        <v>15</v>
      </c>
      <c r="D59" s="21">
        <v>30</v>
      </c>
      <c r="E59" s="21">
        <v>0</v>
      </c>
      <c r="F59" s="21">
        <v>1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0">
        <f t="shared" si="0"/>
        <v>15</v>
      </c>
      <c r="R59" s="20">
        <f t="shared" si="1"/>
        <v>31</v>
      </c>
    </row>
    <row r="60" spans="1:18" ht="27.75">
      <c r="A60" s="59"/>
      <c r="B60" s="22" t="s">
        <v>17</v>
      </c>
      <c r="C60" s="22">
        <f>SUM(C48:C59)</f>
        <v>204</v>
      </c>
      <c r="D60" s="22">
        <f aca="true" t="shared" si="8" ref="D60:P60">SUM(D48:D59)</f>
        <v>320</v>
      </c>
      <c r="E60" s="22">
        <f t="shared" si="8"/>
        <v>1</v>
      </c>
      <c r="F60" s="22">
        <f t="shared" si="8"/>
        <v>8</v>
      </c>
      <c r="G60" s="22">
        <f t="shared" si="8"/>
        <v>0</v>
      </c>
      <c r="H60" s="22">
        <f t="shared" si="8"/>
        <v>0</v>
      </c>
      <c r="I60" s="22">
        <f t="shared" si="8"/>
        <v>0</v>
      </c>
      <c r="J60" s="22">
        <f t="shared" si="8"/>
        <v>0</v>
      </c>
      <c r="K60" s="22">
        <f t="shared" si="8"/>
        <v>0</v>
      </c>
      <c r="L60" s="22">
        <f t="shared" si="8"/>
        <v>0</v>
      </c>
      <c r="M60" s="22">
        <f t="shared" si="8"/>
        <v>1</v>
      </c>
      <c r="N60" s="22">
        <f t="shared" si="8"/>
        <v>0</v>
      </c>
      <c r="O60" s="22">
        <f t="shared" si="8"/>
        <v>0</v>
      </c>
      <c r="P60" s="22">
        <f t="shared" si="8"/>
        <v>0</v>
      </c>
      <c r="Q60" s="20">
        <f t="shared" si="0"/>
        <v>206</v>
      </c>
      <c r="R60" s="20">
        <f t="shared" si="1"/>
        <v>328</v>
      </c>
    </row>
    <row r="61" spans="1:18" ht="27.75">
      <c r="A61" s="63" t="s">
        <v>75</v>
      </c>
      <c r="B61" s="21" t="s">
        <v>52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0">
        <f t="shared" si="0"/>
        <v>0</v>
      </c>
      <c r="R61" s="20">
        <f t="shared" si="1"/>
        <v>0</v>
      </c>
    </row>
    <row r="62" spans="1:18" ht="27.75">
      <c r="A62" s="63"/>
      <c r="B62" s="21" t="s">
        <v>64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0">
        <f t="shared" si="0"/>
        <v>0</v>
      </c>
      <c r="R62" s="20">
        <f t="shared" si="1"/>
        <v>0</v>
      </c>
    </row>
    <row r="63" spans="1:18" ht="27.75">
      <c r="A63" s="63"/>
      <c r="B63" s="22" t="s">
        <v>17</v>
      </c>
      <c r="C63" s="22">
        <f>SUM(C61:C62)</f>
        <v>0</v>
      </c>
      <c r="D63" s="22">
        <f aca="true" t="shared" si="9" ref="D63:P63">SUM(D61:D62)</f>
        <v>0</v>
      </c>
      <c r="E63" s="22">
        <f t="shared" si="9"/>
        <v>0</v>
      </c>
      <c r="F63" s="22">
        <f t="shared" si="9"/>
        <v>0</v>
      </c>
      <c r="G63" s="22">
        <f t="shared" si="9"/>
        <v>0</v>
      </c>
      <c r="H63" s="22">
        <f t="shared" si="9"/>
        <v>0</v>
      </c>
      <c r="I63" s="22">
        <f t="shared" si="9"/>
        <v>0</v>
      </c>
      <c r="J63" s="22">
        <f t="shared" si="9"/>
        <v>0</v>
      </c>
      <c r="K63" s="22">
        <f t="shared" si="9"/>
        <v>0</v>
      </c>
      <c r="L63" s="22">
        <f t="shared" si="9"/>
        <v>0</v>
      </c>
      <c r="M63" s="22">
        <f t="shared" si="9"/>
        <v>0</v>
      </c>
      <c r="N63" s="22">
        <f t="shared" si="9"/>
        <v>0</v>
      </c>
      <c r="O63" s="22">
        <f t="shared" si="9"/>
        <v>0</v>
      </c>
      <c r="P63" s="22">
        <f t="shared" si="9"/>
        <v>0</v>
      </c>
      <c r="Q63" s="20">
        <f t="shared" si="0"/>
        <v>0</v>
      </c>
      <c r="R63" s="20">
        <f t="shared" si="1"/>
        <v>0</v>
      </c>
    </row>
    <row r="64" spans="1:18" ht="27.75">
      <c r="A64" s="60" t="s">
        <v>76</v>
      </c>
      <c r="B64" s="60"/>
      <c r="C64" s="21">
        <v>122</v>
      </c>
      <c r="D64" s="21">
        <v>64</v>
      </c>
      <c r="E64" s="21">
        <v>0</v>
      </c>
      <c r="F64" s="21">
        <v>0</v>
      </c>
      <c r="G64" s="21">
        <v>0</v>
      </c>
      <c r="H64" s="21">
        <v>0</v>
      </c>
      <c r="I64" s="21">
        <v>1</v>
      </c>
      <c r="J64" s="21">
        <v>0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20">
        <f t="shared" si="0"/>
        <v>123</v>
      </c>
      <c r="R64" s="20">
        <f t="shared" si="1"/>
        <v>65</v>
      </c>
    </row>
    <row r="65" spans="1:18" ht="27.75">
      <c r="A65" s="63" t="s">
        <v>77</v>
      </c>
      <c r="B65" s="21" t="s">
        <v>78</v>
      </c>
      <c r="C65" s="21">
        <v>51</v>
      </c>
      <c r="D65" s="21">
        <v>369</v>
      </c>
      <c r="E65" s="21">
        <v>0</v>
      </c>
      <c r="F65" s="21">
        <v>2</v>
      </c>
      <c r="G65" s="21">
        <v>0</v>
      </c>
      <c r="H65" s="21">
        <v>0</v>
      </c>
      <c r="I65" s="21">
        <v>0</v>
      </c>
      <c r="J65" s="21">
        <v>3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0">
        <f t="shared" si="0"/>
        <v>51</v>
      </c>
      <c r="R65" s="20">
        <f t="shared" si="1"/>
        <v>374</v>
      </c>
    </row>
    <row r="66" spans="1:18" ht="27.75">
      <c r="A66" s="63"/>
      <c r="B66" s="21" t="s">
        <v>79</v>
      </c>
      <c r="C66" s="21">
        <v>12</v>
      </c>
      <c r="D66" s="21">
        <v>69</v>
      </c>
      <c r="E66" s="21">
        <v>0</v>
      </c>
      <c r="F66" s="21">
        <v>1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0">
        <f t="shared" si="0"/>
        <v>12</v>
      </c>
      <c r="R66" s="20">
        <f t="shared" si="1"/>
        <v>70</v>
      </c>
    </row>
    <row r="67" spans="1:18" ht="27.75">
      <c r="A67" s="63"/>
      <c r="B67" s="21" t="s">
        <v>80</v>
      </c>
      <c r="C67" s="21">
        <v>5</v>
      </c>
      <c r="D67" s="21">
        <v>58</v>
      </c>
      <c r="E67" s="21">
        <v>0</v>
      </c>
      <c r="F67" s="21">
        <v>1</v>
      </c>
      <c r="G67" s="21">
        <v>0</v>
      </c>
      <c r="H67" s="21">
        <v>0</v>
      </c>
      <c r="I67" s="21">
        <v>0</v>
      </c>
      <c r="J67" s="21">
        <v>1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0">
        <f t="shared" si="0"/>
        <v>5</v>
      </c>
      <c r="R67" s="20">
        <f t="shared" si="1"/>
        <v>60</v>
      </c>
    </row>
    <row r="68" spans="1:18" ht="27.75">
      <c r="A68" s="63"/>
      <c r="B68" s="21" t="s">
        <v>81</v>
      </c>
      <c r="C68" s="21">
        <v>6</v>
      </c>
      <c r="D68" s="21">
        <v>143</v>
      </c>
      <c r="E68" s="21">
        <v>1</v>
      </c>
      <c r="F68" s="21">
        <v>4</v>
      </c>
      <c r="G68" s="21">
        <v>0</v>
      </c>
      <c r="H68" s="21">
        <v>0</v>
      </c>
      <c r="I68" s="21">
        <v>0</v>
      </c>
      <c r="J68" s="21">
        <v>1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0">
        <f t="shared" si="0"/>
        <v>7</v>
      </c>
      <c r="R68" s="20">
        <f t="shared" si="1"/>
        <v>148</v>
      </c>
    </row>
    <row r="69" spans="1:18" ht="27.75">
      <c r="A69" s="63"/>
      <c r="B69" s="21" t="s">
        <v>82</v>
      </c>
      <c r="C69" s="21">
        <v>0</v>
      </c>
      <c r="D69" s="21">
        <v>94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</v>
      </c>
      <c r="O69" s="21">
        <v>0</v>
      </c>
      <c r="P69" s="21">
        <v>0</v>
      </c>
      <c r="Q69" s="20">
        <f aca="true" t="shared" si="10" ref="Q69:Q83">C69+E69+G69+I69+K69+M69+O69</f>
        <v>0</v>
      </c>
      <c r="R69" s="20">
        <f aca="true" t="shared" si="11" ref="R69:R83">D69+F69+H69+J69+L69+N69+P69</f>
        <v>95</v>
      </c>
    </row>
    <row r="70" spans="1:18" ht="27.75">
      <c r="A70" s="63"/>
      <c r="B70" s="22" t="s">
        <v>17</v>
      </c>
      <c r="C70" s="22">
        <f>SUM(C65:C69)</f>
        <v>74</v>
      </c>
      <c r="D70" s="22">
        <f aca="true" t="shared" si="12" ref="D70:P70">SUM(D65:D69)</f>
        <v>733</v>
      </c>
      <c r="E70" s="22">
        <f t="shared" si="12"/>
        <v>1</v>
      </c>
      <c r="F70" s="22">
        <f t="shared" si="12"/>
        <v>8</v>
      </c>
      <c r="G70" s="22">
        <f t="shared" si="12"/>
        <v>0</v>
      </c>
      <c r="H70" s="22">
        <f t="shared" si="12"/>
        <v>0</v>
      </c>
      <c r="I70" s="22">
        <f t="shared" si="12"/>
        <v>0</v>
      </c>
      <c r="J70" s="22">
        <f t="shared" si="12"/>
        <v>5</v>
      </c>
      <c r="K70" s="22">
        <f t="shared" si="12"/>
        <v>0</v>
      </c>
      <c r="L70" s="22">
        <f t="shared" si="12"/>
        <v>0</v>
      </c>
      <c r="M70" s="22">
        <f t="shared" si="12"/>
        <v>0</v>
      </c>
      <c r="N70" s="22">
        <f t="shared" si="12"/>
        <v>1</v>
      </c>
      <c r="O70" s="22">
        <f t="shared" si="12"/>
        <v>0</v>
      </c>
      <c r="P70" s="22">
        <f t="shared" si="12"/>
        <v>0</v>
      </c>
      <c r="Q70" s="20">
        <f t="shared" si="10"/>
        <v>75</v>
      </c>
      <c r="R70" s="20">
        <f t="shared" si="11"/>
        <v>747</v>
      </c>
    </row>
    <row r="71" spans="1:18" ht="27.75">
      <c r="A71" s="60" t="s">
        <v>83</v>
      </c>
      <c r="B71" s="60"/>
      <c r="C71" s="21">
        <v>79</v>
      </c>
      <c r="D71" s="21">
        <v>283</v>
      </c>
      <c r="E71" s="21">
        <v>0</v>
      </c>
      <c r="F71" s="21">
        <v>1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0">
        <f t="shared" si="10"/>
        <v>79</v>
      </c>
      <c r="R71" s="20">
        <f t="shared" si="11"/>
        <v>285</v>
      </c>
    </row>
    <row r="72" spans="1:18" ht="27.75">
      <c r="A72" s="60" t="s">
        <v>84</v>
      </c>
      <c r="B72" s="60"/>
      <c r="C72" s="21">
        <v>15</v>
      </c>
      <c r="D72" s="21">
        <v>70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0">
        <f t="shared" si="10"/>
        <v>15</v>
      </c>
      <c r="R72" s="20">
        <f t="shared" si="11"/>
        <v>70</v>
      </c>
    </row>
    <row r="73" spans="1:18" ht="27.75">
      <c r="A73" s="60" t="s">
        <v>85</v>
      </c>
      <c r="B73" s="60"/>
      <c r="C73" s="21">
        <v>64</v>
      </c>
      <c r="D73" s="21">
        <v>36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0">
        <f t="shared" si="10"/>
        <v>64</v>
      </c>
      <c r="R73" s="20">
        <f t="shared" si="11"/>
        <v>36</v>
      </c>
    </row>
    <row r="74" spans="1:18" ht="27.75">
      <c r="A74" s="59" t="s">
        <v>86</v>
      </c>
      <c r="B74" s="21" t="s">
        <v>87</v>
      </c>
      <c r="C74" s="21">
        <v>26</v>
      </c>
      <c r="D74" s="21">
        <v>29</v>
      </c>
      <c r="E74" s="21">
        <v>0</v>
      </c>
      <c r="F74" s="21">
        <v>0</v>
      </c>
      <c r="G74" s="21">
        <v>0</v>
      </c>
      <c r="H74" s="21">
        <v>0</v>
      </c>
      <c r="I74" s="21">
        <v>1</v>
      </c>
      <c r="J74" s="21">
        <v>1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>
        <f t="shared" si="10"/>
        <v>27</v>
      </c>
      <c r="R74" s="20">
        <f t="shared" si="11"/>
        <v>30</v>
      </c>
    </row>
    <row r="75" spans="1:18" ht="27.75">
      <c r="A75" s="59"/>
      <c r="B75" s="21" t="s">
        <v>88</v>
      </c>
      <c r="C75" s="21">
        <v>0</v>
      </c>
      <c r="D75" s="21">
        <v>35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0">
        <f t="shared" si="10"/>
        <v>0</v>
      </c>
      <c r="R75" s="20">
        <f t="shared" si="11"/>
        <v>35</v>
      </c>
    </row>
    <row r="76" spans="1:18" ht="27.75">
      <c r="A76" s="59"/>
      <c r="B76" s="21" t="s">
        <v>89</v>
      </c>
      <c r="C76" s="21">
        <v>1</v>
      </c>
      <c r="D76" s="21">
        <v>34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0">
        <f t="shared" si="10"/>
        <v>1</v>
      </c>
      <c r="R76" s="20">
        <f t="shared" si="11"/>
        <v>34</v>
      </c>
    </row>
    <row r="77" spans="1:18" ht="27.75">
      <c r="A77" s="59"/>
      <c r="B77" s="22" t="s">
        <v>17</v>
      </c>
      <c r="C77" s="22">
        <f>SUM(C74:C76)</f>
        <v>27</v>
      </c>
      <c r="D77" s="22">
        <f aca="true" t="shared" si="13" ref="D77:P77">SUM(D74:D76)</f>
        <v>98</v>
      </c>
      <c r="E77" s="22">
        <f t="shared" si="13"/>
        <v>0</v>
      </c>
      <c r="F77" s="22">
        <f t="shared" si="13"/>
        <v>0</v>
      </c>
      <c r="G77" s="22">
        <f t="shared" si="13"/>
        <v>0</v>
      </c>
      <c r="H77" s="22">
        <f t="shared" si="13"/>
        <v>0</v>
      </c>
      <c r="I77" s="22">
        <f t="shared" si="13"/>
        <v>1</v>
      </c>
      <c r="J77" s="22">
        <f t="shared" si="13"/>
        <v>1</v>
      </c>
      <c r="K77" s="22">
        <f t="shared" si="13"/>
        <v>0</v>
      </c>
      <c r="L77" s="22">
        <f t="shared" si="13"/>
        <v>0</v>
      </c>
      <c r="M77" s="22">
        <f t="shared" si="13"/>
        <v>0</v>
      </c>
      <c r="N77" s="22">
        <f t="shared" si="13"/>
        <v>0</v>
      </c>
      <c r="O77" s="22">
        <f t="shared" si="13"/>
        <v>0</v>
      </c>
      <c r="P77" s="22">
        <f t="shared" si="13"/>
        <v>0</v>
      </c>
      <c r="Q77" s="20">
        <f t="shared" si="10"/>
        <v>28</v>
      </c>
      <c r="R77" s="20">
        <f t="shared" si="11"/>
        <v>99</v>
      </c>
    </row>
    <row r="78" spans="1:18" ht="27.75">
      <c r="A78" s="60" t="s">
        <v>90</v>
      </c>
      <c r="B78" s="60"/>
      <c r="C78" s="21">
        <v>27</v>
      </c>
      <c r="D78" s="21">
        <v>18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0">
        <f t="shared" si="10"/>
        <v>27</v>
      </c>
      <c r="R78" s="20">
        <f t="shared" si="11"/>
        <v>18</v>
      </c>
    </row>
    <row r="79" spans="1:18" ht="27.75">
      <c r="A79" s="59" t="s">
        <v>91</v>
      </c>
      <c r="B79" s="21" t="s">
        <v>92</v>
      </c>
      <c r="C79" s="21">
        <v>19</v>
      </c>
      <c r="D79" s="21">
        <v>34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0">
        <f t="shared" si="10"/>
        <v>19</v>
      </c>
      <c r="R79" s="20">
        <f t="shared" si="11"/>
        <v>34</v>
      </c>
    </row>
    <row r="80" spans="1:18" ht="27.75">
      <c r="A80" s="59"/>
      <c r="B80" s="21" t="s">
        <v>93</v>
      </c>
      <c r="C80" s="21">
        <v>26</v>
      </c>
      <c r="D80" s="21">
        <v>15</v>
      </c>
      <c r="E80" s="21">
        <v>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1</v>
      </c>
      <c r="Q80" s="20">
        <f t="shared" si="10"/>
        <v>27</v>
      </c>
      <c r="R80" s="20">
        <f t="shared" si="11"/>
        <v>16</v>
      </c>
    </row>
    <row r="81" spans="1:18" ht="27.75">
      <c r="A81" s="59"/>
      <c r="B81" s="22" t="s">
        <v>17</v>
      </c>
      <c r="C81" s="22">
        <f>SUM(C79:C80)</f>
        <v>45</v>
      </c>
      <c r="D81" s="22">
        <f aca="true" t="shared" si="14" ref="D81:P81">SUM(D79:D80)</f>
        <v>49</v>
      </c>
      <c r="E81" s="22">
        <f t="shared" si="14"/>
        <v>1</v>
      </c>
      <c r="F81" s="22">
        <f t="shared" si="14"/>
        <v>0</v>
      </c>
      <c r="G81" s="22">
        <f t="shared" si="14"/>
        <v>0</v>
      </c>
      <c r="H81" s="22">
        <f t="shared" si="14"/>
        <v>0</v>
      </c>
      <c r="I81" s="22">
        <f t="shared" si="14"/>
        <v>0</v>
      </c>
      <c r="J81" s="22">
        <f t="shared" si="14"/>
        <v>0</v>
      </c>
      <c r="K81" s="22">
        <f t="shared" si="14"/>
        <v>0</v>
      </c>
      <c r="L81" s="22">
        <f t="shared" si="14"/>
        <v>0</v>
      </c>
      <c r="M81" s="22">
        <f t="shared" si="14"/>
        <v>0</v>
      </c>
      <c r="N81" s="22">
        <f t="shared" si="14"/>
        <v>0</v>
      </c>
      <c r="O81" s="22">
        <f t="shared" si="14"/>
        <v>0</v>
      </c>
      <c r="P81" s="22">
        <f t="shared" si="14"/>
        <v>1</v>
      </c>
      <c r="Q81" s="20">
        <f t="shared" si="10"/>
        <v>46</v>
      </c>
      <c r="R81" s="20">
        <f t="shared" si="11"/>
        <v>50</v>
      </c>
    </row>
    <row r="82" spans="1:18" ht="27.75">
      <c r="A82" s="60" t="s">
        <v>94</v>
      </c>
      <c r="B82" s="60"/>
      <c r="C82" s="21">
        <v>43</v>
      </c>
      <c r="D82" s="21">
        <v>35</v>
      </c>
      <c r="E82" s="21">
        <v>2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0">
        <f t="shared" si="10"/>
        <v>45</v>
      </c>
      <c r="R82" s="20">
        <f t="shared" si="11"/>
        <v>35</v>
      </c>
    </row>
    <row r="83" spans="1:18" ht="27.75">
      <c r="A83" s="61" t="s">
        <v>95</v>
      </c>
      <c r="B83" s="61"/>
      <c r="C83" s="20">
        <f>C4+C5+C6+C7+C17+C18+C25+C28+C29+C30+C31+C36+C43+C47+C60+C63+C64+C70+C71+C72+C73+C77+C78+C81+C82+C37</f>
        <v>1993</v>
      </c>
      <c r="D83" s="20">
        <f aca="true" t="shared" si="15" ref="D83:P83">D4+D5+D6+D7+D17+D18+D25+D28+D29+D30+D31+D36+D43+D47+D60+D63+D64+D70+D71+D72+D73+D77+D78+D81+D82+D37</f>
        <v>3573</v>
      </c>
      <c r="E83" s="20">
        <f t="shared" si="15"/>
        <v>42</v>
      </c>
      <c r="F83" s="20">
        <f t="shared" si="15"/>
        <v>33</v>
      </c>
      <c r="G83" s="20">
        <f>G4+G5+G6+G7+G17+G18+G25+G28+G29+G30+G31+G36+G43+G47+G60+G63+G64+G70+G71+G72+G73+G77+G78+G81+G82+G37</f>
        <v>1</v>
      </c>
      <c r="H83" s="20">
        <f t="shared" si="15"/>
        <v>4</v>
      </c>
      <c r="I83" s="20">
        <f t="shared" si="15"/>
        <v>9</v>
      </c>
      <c r="J83" s="20">
        <f t="shared" si="15"/>
        <v>17</v>
      </c>
      <c r="K83" s="20">
        <f t="shared" si="15"/>
        <v>1</v>
      </c>
      <c r="L83" s="20">
        <f t="shared" si="15"/>
        <v>4</v>
      </c>
      <c r="M83" s="20">
        <f t="shared" si="15"/>
        <v>8</v>
      </c>
      <c r="N83" s="20">
        <f t="shared" si="15"/>
        <v>7</v>
      </c>
      <c r="O83" s="20">
        <f t="shared" si="15"/>
        <v>1</v>
      </c>
      <c r="P83" s="20">
        <f t="shared" si="15"/>
        <v>1</v>
      </c>
      <c r="Q83" s="20">
        <f t="shared" si="10"/>
        <v>2055</v>
      </c>
      <c r="R83" s="20">
        <f t="shared" si="11"/>
        <v>3639</v>
      </c>
    </row>
    <row r="84" spans="1:18" ht="27.75">
      <c r="A84" s="62" t="s">
        <v>160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27.75">
      <c r="A85" s="64" t="s">
        <v>1</v>
      </c>
      <c r="B85" s="20" t="s">
        <v>2</v>
      </c>
      <c r="C85" s="61" t="s">
        <v>97</v>
      </c>
      <c r="D85" s="61"/>
      <c r="E85" s="61" t="s">
        <v>98</v>
      </c>
      <c r="F85" s="61"/>
      <c r="G85" s="64" t="s">
        <v>99</v>
      </c>
      <c r="H85" s="64"/>
      <c r="I85" s="61" t="s">
        <v>100</v>
      </c>
      <c r="J85" s="61"/>
      <c r="K85" s="61" t="s">
        <v>101</v>
      </c>
      <c r="L85" s="61"/>
      <c r="M85" s="61" t="s">
        <v>102</v>
      </c>
      <c r="N85" s="61"/>
      <c r="O85" s="61" t="s">
        <v>103</v>
      </c>
      <c r="P85" s="61"/>
      <c r="Q85" s="61" t="s">
        <v>17</v>
      </c>
      <c r="R85" s="61"/>
    </row>
    <row r="86" spans="1:18" ht="27.75">
      <c r="A86" s="64"/>
      <c r="B86" s="20" t="s">
        <v>18</v>
      </c>
      <c r="C86" s="20" t="s">
        <v>104</v>
      </c>
      <c r="D86" s="20" t="s">
        <v>105</v>
      </c>
      <c r="E86" s="20" t="s">
        <v>104</v>
      </c>
      <c r="F86" s="20" t="s">
        <v>105</v>
      </c>
      <c r="G86" s="20" t="s">
        <v>104</v>
      </c>
      <c r="H86" s="20" t="s">
        <v>105</v>
      </c>
      <c r="I86" s="20" t="s">
        <v>104</v>
      </c>
      <c r="J86" s="20" t="s">
        <v>105</v>
      </c>
      <c r="K86" s="20" t="s">
        <v>104</v>
      </c>
      <c r="L86" s="20" t="s">
        <v>105</v>
      </c>
      <c r="M86" s="20" t="s">
        <v>104</v>
      </c>
      <c r="N86" s="20" t="s">
        <v>105</v>
      </c>
      <c r="O86" s="20" t="s">
        <v>104</v>
      </c>
      <c r="P86" s="20" t="s">
        <v>105</v>
      </c>
      <c r="Q86" s="20" t="s">
        <v>104</v>
      </c>
      <c r="R86" s="20" t="s">
        <v>105</v>
      </c>
    </row>
    <row r="87" spans="1:18" ht="27.75">
      <c r="A87" s="60" t="s">
        <v>22</v>
      </c>
      <c r="B87" s="60"/>
      <c r="C87" s="21">
        <v>22</v>
      </c>
      <c r="D87" s="21">
        <v>2</v>
      </c>
      <c r="E87" s="21">
        <v>1</v>
      </c>
      <c r="F87" s="21">
        <v>0</v>
      </c>
      <c r="G87" s="21">
        <v>2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2</v>
      </c>
      <c r="O87" s="21">
        <v>1</v>
      </c>
      <c r="P87" s="21">
        <v>1</v>
      </c>
      <c r="Q87" s="20">
        <f aca="true" t="shared" si="16" ref="Q87:Q99">O87+M87+K87+I87+G87+E87+C87</f>
        <v>26</v>
      </c>
      <c r="R87" s="20">
        <f aca="true" t="shared" si="17" ref="R87:R99">P87+N87+L87+J87+H87+F87+D87</f>
        <v>5</v>
      </c>
    </row>
    <row r="88" spans="1:18" ht="27.75">
      <c r="A88" s="60" t="s">
        <v>23</v>
      </c>
      <c r="B88" s="60"/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0">
        <f t="shared" si="16"/>
        <v>0</v>
      </c>
      <c r="R88" s="20">
        <f t="shared" si="17"/>
        <v>0</v>
      </c>
    </row>
    <row r="89" spans="1:18" ht="27.75">
      <c r="A89" s="60" t="s">
        <v>24</v>
      </c>
      <c r="B89" s="60"/>
      <c r="C89" s="21">
        <v>3</v>
      </c>
      <c r="D89" s="21">
        <v>4</v>
      </c>
      <c r="E89" s="21">
        <v>0</v>
      </c>
      <c r="F89" s="21">
        <v>0</v>
      </c>
      <c r="G89" s="21">
        <v>1</v>
      </c>
      <c r="H89" s="21">
        <v>0</v>
      </c>
      <c r="I89" s="21">
        <v>1</v>
      </c>
      <c r="J89" s="21">
        <v>0</v>
      </c>
      <c r="K89" s="21">
        <v>0</v>
      </c>
      <c r="L89" s="21">
        <v>1</v>
      </c>
      <c r="M89" s="21">
        <v>0</v>
      </c>
      <c r="N89" s="21">
        <v>0</v>
      </c>
      <c r="O89" s="21">
        <v>1</v>
      </c>
      <c r="P89" s="21">
        <v>0</v>
      </c>
      <c r="Q89" s="20">
        <f t="shared" si="16"/>
        <v>6</v>
      </c>
      <c r="R89" s="20">
        <f t="shared" si="17"/>
        <v>5</v>
      </c>
    </row>
    <row r="90" spans="1:18" ht="27.75">
      <c r="A90" s="60" t="s">
        <v>25</v>
      </c>
      <c r="B90" s="60"/>
      <c r="C90" s="21">
        <v>0</v>
      </c>
      <c r="D90" s="21">
        <v>1</v>
      </c>
      <c r="E90" s="21">
        <v>0</v>
      </c>
      <c r="F90" s="21">
        <v>0</v>
      </c>
      <c r="G90" s="21">
        <v>0</v>
      </c>
      <c r="H90" s="21">
        <v>1</v>
      </c>
      <c r="I90" s="21">
        <v>2</v>
      </c>
      <c r="J90" s="21">
        <v>1</v>
      </c>
      <c r="K90" s="21">
        <v>1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0">
        <f t="shared" si="16"/>
        <v>3</v>
      </c>
      <c r="R90" s="20">
        <f t="shared" si="17"/>
        <v>3</v>
      </c>
    </row>
    <row r="91" spans="1:18" ht="27.75">
      <c r="A91" s="63" t="s">
        <v>26</v>
      </c>
      <c r="B91" s="21" t="s">
        <v>27</v>
      </c>
      <c r="C91" s="21">
        <v>32</v>
      </c>
      <c r="D91" s="21">
        <v>2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0">
        <f t="shared" si="16"/>
        <v>32</v>
      </c>
      <c r="R91" s="20">
        <f t="shared" si="17"/>
        <v>2</v>
      </c>
    </row>
    <row r="92" spans="1:18" ht="27.75">
      <c r="A92" s="59"/>
      <c r="B92" s="21" t="s">
        <v>28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0">
        <f t="shared" si="16"/>
        <v>0</v>
      </c>
      <c r="R92" s="20">
        <f t="shared" si="17"/>
        <v>0</v>
      </c>
    </row>
    <row r="93" spans="1:18" ht="27.75">
      <c r="A93" s="59"/>
      <c r="B93" s="21" t="s">
        <v>29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0">
        <f t="shared" si="16"/>
        <v>0</v>
      </c>
      <c r="R93" s="20">
        <f t="shared" si="17"/>
        <v>0</v>
      </c>
    </row>
    <row r="94" spans="1:18" ht="27.75">
      <c r="A94" s="59"/>
      <c r="B94" s="21" t="s">
        <v>30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0">
        <f t="shared" si="16"/>
        <v>0</v>
      </c>
      <c r="R94" s="20">
        <f t="shared" si="17"/>
        <v>0</v>
      </c>
    </row>
    <row r="95" spans="1:18" ht="27.75">
      <c r="A95" s="59"/>
      <c r="B95" s="21" t="s">
        <v>31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0">
        <f t="shared" si="16"/>
        <v>0</v>
      </c>
      <c r="R95" s="20">
        <f t="shared" si="17"/>
        <v>0</v>
      </c>
    </row>
    <row r="96" spans="1:18" ht="27.75">
      <c r="A96" s="59"/>
      <c r="B96" s="21" t="s">
        <v>32</v>
      </c>
      <c r="C96" s="21">
        <v>2</v>
      </c>
      <c r="D96" s="21">
        <v>1</v>
      </c>
      <c r="E96" s="21">
        <v>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0">
        <f t="shared" si="16"/>
        <v>3</v>
      </c>
      <c r="R96" s="20">
        <f t="shared" si="17"/>
        <v>1</v>
      </c>
    </row>
    <row r="97" spans="1:18" ht="27.75">
      <c r="A97" s="59"/>
      <c r="B97" s="21" t="s">
        <v>33</v>
      </c>
      <c r="C97" s="21">
        <v>2</v>
      </c>
      <c r="D97" s="21">
        <v>2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0">
        <f t="shared" si="16"/>
        <v>2</v>
      </c>
      <c r="R97" s="20">
        <f t="shared" si="17"/>
        <v>2</v>
      </c>
    </row>
    <row r="98" spans="1:18" ht="27.75">
      <c r="A98" s="59"/>
      <c r="B98" s="21" t="s">
        <v>34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0">
        <f t="shared" si="16"/>
        <v>0</v>
      </c>
      <c r="R98" s="20">
        <f t="shared" si="17"/>
        <v>0</v>
      </c>
    </row>
    <row r="99" spans="1:18" ht="27.75">
      <c r="A99" s="59"/>
      <c r="B99" s="21" t="s">
        <v>35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0">
        <f t="shared" si="16"/>
        <v>0</v>
      </c>
      <c r="R99" s="20">
        <f t="shared" si="17"/>
        <v>0</v>
      </c>
    </row>
    <row r="100" spans="1:18" ht="27.75">
      <c r="A100" s="59"/>
      <c r="B100" s="22" t="s">
        <v>17</v>
      </c>
      <c r="C100" s="22">
        <f aca="true" t="shared" si="18" ref="C100:R100">C99+C98+C97+C96+C95+C94+C93+C92+C91</f>
        <v>36</v>
      </c>
      <c r="D100" s="22">
        <f t="shared" si="18"/>
        <v>5</v>
      </c>
      <c r="E100" s="22">
        <f t="shared" si="18"/>
        <v>1</v>
      </c>
      <c r="F100" s="22">
        <f t="shared" si="18"/>
        <v>0</v>
      </c>
      <c r="G100" s="22">
        <f t="shared" si="18"/>
        <v>0</v>
      </c>
      <c r="H100" s="22">
        <f t="shared" si="18"/>
        <v>0</v>
      </c>
      <c r="I100" s="22">
        <f t="shared" si="18"/>
        <v>0</v>
      </c>
      <c r="J100" s="22">
        <f t="shared" si="18"/>
        <v>0</v>
      </c>
      <c r="K100" s="22">
        <f t="shared" si="18"/>
        <v>0</v>
      </c>
      <c r="L100" s="22">
        <f t="shared" si="18"/>
        <v>0</v>
      </c>
      <c r="M100" s="22">
        <f t="shared" si="18"/>
        <v>0</v>
      </c>
      <c r="N100" s="22">
        <f t="shared" si="18"/>
        <v>0</v>
      </c>
      <c r="O100" s="22">
        <f t="shared" si="18"/>
        <v>0</v>
      </c>
      <c r="P100" s="22">
        <f t="shared" si="18"/>
        <v>0</v>
      </c>
      <c r="Q100" s="20">
        <f t="shared" si="18"/>
        <v>37</v>
      </c>
      <c r="R100" s="20">
        <f t="shared" si="18"/>
        <v>5</v>
      </c>
    </row>
    <row r="101" spans="1:18" ht="27.75">
      <c r="A101" s="60" t="s">
        <v>36</v>
      </c>
      <c r="B101" s="60"/>
      <c r="C101" s="21">
        <v>6</v>
      </c>
      <c r="D101" s="21">
        <v>16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0">
        <f aca="true" t="shared" si="19" ref="Q101:R107">O101+M101+K101+I101+G101+E101+C101</f>
        <v>6</v>
      </c>
      <c r="R101" s="20">
        <f t="shared" si="19"/>
        <v>16</v>
      </c>
    </row>
    <row r="102" spans="1:18" ht="27.75">
      <c r="A102" s="63" t="s">
        <v>37</v>
      </c>
      <c r="B102" s="21" t="s">
        <v>38</v>
      </c>
      <c r="C102" s="21">
        <v>2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0">
        <f t="shared" si="19"/>
        <v>2</v>
      </c>
      <c r="R102" s="20">
        <f t="shared" si="19"/>
        <v>0</v>
      </c>
    </row>
    <row r="103" spans="1:18" ht="27.75">
      <c r="A103" s="63"/>
      <c r="B103" s="21" t="s">
        <v>39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0">
        <f t="shared" si="19"/>
        <v>0</v>
      </c>
      <c r="R103" s="20">
        <f t="shared" si="19"/>
        <v>0</v>
      </c>
    </row>
    <row r="104" spans="1:18" ht="27.75">
      <c r="A104" s="63"/>
      <c r="B104" s="21" t="s">
        <v>40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0">
        <f t="shared" si="19"/>
        <v>0</v>
      </c>
      <c r="R104" s="20">
        <f t="shared" si="19"/>
        <v>0</v>
      </c>
    </row>
    <row r="105" spans="1:18" ht="27.75">
      <c r="A105" s="63"/>
      <c r="B105" s="21" t="s">
        <v>41</v>
      </c>
      <c r="C105" s="21">
        <v>5</v>
      </c>
      <c r="D105" s="21">
        <v>1</v>
      </c>
      <c r="E105" s="21">
        <v>1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0">
        <f t="shared" si="19"/>
        <v>6</v>
      </c>
      <c r="R105" s="20">
        <f t="shared" si="19"/>
        <v>1</v>
      </c>
    </row>
    <row r="106" spans="1:18" ht="27.75">
      <c r="A106" s="63"/>
      <c r="B106" s="21" t="s">
        <v>42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0">
        <f t="shared" si="19"/>
        <v>0</v>
      </c>
      <c r="R106" s="20">
        <f t="shared" si="19"/>
        <v>0</v>
      </c>
    </row>
    <row r="107" spans="1:18" ht="27.75">
      <c r="A107" s="63"/>
      <c r="B107" s="21" t="s">
        <v>43</v>
      </c>
      <c r="C107" s="21">
        <v>7</v>
      </c>
      <c r="D107" s="21">
        <v>1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0">
        <f t="shared" si="19"/>
        <v>7</v>
      </c>
      <c r="R107" s="20">
        <f t="shared" si="19"/>
        <v>1</v>
      </c>
    </row>
    <row r="108" spans="1:18" ht="27.75">
      <c r="A108" s="63"/>
      <c r="B108" s="22" t="s">
        <v>17</v>
      </c>
      <c r="C108" s="22">
        <f aca="true" t="shared" si="20" ref="C108:R108">C107+C106+C105+C104+C103+C102</f>
        <v>14</v>
      </c>
      <c r="D108" s="22">
        <f t="shared" si="20"/>
        <v>2</v>
      </c>
      <c r="E108" s="22">
        <f>E107+E106+E105+E104+E103+E102</f>
        <v>1</v>
      </c>
      <c r="F108" s="22">
        <f t="shared" si="20"/>
        <v>0</v>
      </c>
      <c r="G108" s="22">
        <f t="shared" si="20"/>
        <v>0</v>
      </c>
      <c r="H108" s="22">
        <f t="shared" si="20"/>
        <v>0</v>
      </c>
      <c r="I108" s="22">
        <f t="shared" si="20"/>
        <v>0</v>
      </c>
      <c r="J108" s="22">
        <f t="shared" si="20"/>
        <v>0</v>
      </c>
      <c r="K108" s="22">
        <f t="shared" si="20"/>
        <v>0</v>
      </c>
      <c r="L108" s="22">
        <f t="shared" si="20"/>
        <v>0</v>
      </c>
      <c r="M108" s="22">
        <f t="shared" si="20"/>
        <v>0</v>
      </c>
      <c r="N108" s="22">
        <f t="shared" si="20"/>
        <v>0</v>
      </c>
      <c r="O108" s="22">
        <f t="shared" si="20"/>
        <v>0</v>
      </c>
      <c r="P108" s="22">
        <f t="shared" si="20"/>
        <v>0</v>
      </c>
      <c r="Q108" s="20">
        <f t="shared" si="20"/>
        <v>15</v>
      </c>
      <c r="R108" s="20">
        <f t="shared" si="20"/>
        <v>2</v>
      </c>
    </row>
    <row r="109" spans="1:18" ht="27.75">
      <c r="A109" s="63" t="s">
        <v>44</v>
      </c>
      <c r="B109" s="21" t="s">
        <v>45</v>
      </c>
      <c r="C109" s="21">
        <v>1</v>
      </c>
      <c r="D109" s="21">
        <v>1</v>
      </c>
      <c r="E109" s="21">
        <v>0</v>
      </c>
      <c r="F109" s="21">
        <v>0</v>
      </c>
      <c r="G109" s="21">
        <v>0</v>
      </c>
      <c r="H109" s="21">
        <v>1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0">
        <f>O109+M109+K109+I109+G109+E109+C109</f>
        <v>1</v>
      </c>
      <c r="R109" s="20">
        <f>P109+N109+L109+J109+H109+F109+D109</f>
        <v>2</v>
      </c>
    </row>
    <row r="110" spans="1:18" ht="27.75">
      <c r="A110" s="63"/>
      <c r="B110" s="21" t="s">
        <v>46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0">
        <f>O110+M110+K110+I110+G110+E110+C110</f>
        <v>1</v>
      </c>
      <c r="R110" s="20">
        <f>P110+N110+L110+J110+H110+F110+D110</f>
        <v>1</v>
      </c>
    </row>
    <row r="111" spans="1:18" ht="27.75">
      <c r="A111" s="63"/>
      <c r="B111" s="22" t="s">
        <v>17</v>
      </c>
      <c r="C111" s="22">
        <f aca="true" t="shared" si="21" ref="C111:R111">C110+C109</f>
        <v>2</v>
      </c>
      <c r="D111" s="22">
        <f t="shared" si="21"/>
        <v>2</v>
      </c>
      <c r="E111" s="22">
        <f t="shared" si="21"/>
        <v>0</v>
      </c>
      <c r="F111" s="22">
        <f t="shared" si="21"/>
        <v>0</v>
      </c>
      <c r="G111" s="22">
        <f t="shared" si="21"/>
        <v>0</v>
      </c>
      <c r="H111" s="22">
        <f t="shared" si="21"/>
        <v>1</v>
      </c>
      <c r="I111" s="22">
        <f t="shared" si="21"/>
        <v>0</v>
      </c>
      <c r="J111" s="22">
        <f t="shared" si="21"/>
        <v>0</v>
      </c>
      <c r="K111" s="22">
        <f t="shared" si="21"/>
        <v>0</v>
      </c>
      <c r="L111" s="22">
        <f t="shared" si="21"/>
        <v>0</v>
      </c>
      <c r="M111" s="22">
        <f t="shared" si="21"/>
        <v>0</v>
      </c>
      <c r="N111" s="22">
        <f t="shared" si="21"/>
        <v>0</v>
      </c>
      <c r="O111" s="22">
        <f t="shared" si="21"/>
        <v>0</v>
      </c>
      <c r="P111" s="22">
        <f t="shared" si="21"/>
        <v>0</v>
      </c>
      <c r="Q111" s="20">
        <f t="shared" si="21"/>
        <v>2</v>
      </c>
      <c r="R111" s="20">
        <f t="shared" si="21"/>
        <v>3</v>
      </c>
    </row>
    <row r="112" spans="1:18" ht="27.75">
      <c r="A112" s="60" t="s">
        <v>47</v>
      </c>
      <c r="B112" s="60"/>
      <c r="C112" s="21">
        <f>'[1]محافظات عام ف1'!AE116</f>
        <v>0</v>
      </c>
      <c r="D112" s="21">
        <f>'[1]محافظات عام ف1'!AF116</f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0">
        <f aca="true" t="shared" si="22" ref="Q112:R118">O112+M112+K112+I112+G112+E112+C112</f>
        <v>0</v>
      </c>
      <c r="R112" s="20">
        <f t="shared" si="22"/>
        <v>0</v>
      </c>
    </row>
    <row r="113" spans="1:18" ht="27.75">
      <c r="A113" s="60" t="s">
        <v>48</v>
      </c>
      <c r="B113" s="60"/>
      <c r="C113" s="21">
        <f>'[1]محافظات عام ف1'!AE117</f>
        <v>0</v>
      </c>
      <c r="D113" s="21">
        <f>'[1]محافظات عام ف1'!AF117</f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0">
        <f t="shared" si="22"/>
        <v>0</v>
      </c>
      <c r="R113" s="20">
        <f t="shared" si="22"/>
        <v>0</v>
      </c>
    </row>
    <row r="114" spans="1:18" ht="27.75">
      <c r="A114" s="60" t="s">
        <v>49</v>
      </c>
      <c r="B114" s="60"/>
      <c r="C114" s="21">
        <f>'[1]محافظات عام ف1'!AE118</f>
        <v>37</v>
      </c>
      <c r="D114" s="21">
        <f>'[1]محافظات عام ف1'!AF118</f>
        <v>1</v>
      </c>
      <c r="E114" s="21">
        <v>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0">
        <f t="shared" si="22"/>
        <v>39</v>
      </c>
      <c r="R114" s="20">
        <f t="shared" si="22"/>
        <v>1</v>
      </c>
    </row>
    <row r="115" spans="1:18" ht="27.75">
      <c r="A115" s="63" t="s">
        <v>50</v>
      </c>
      <c r="B115" s="21" t="s">
        <v>51</v>
      </c>
      <c r="C115" s="21">
        <f>'[1]محافظات عام ف1'!AE119</f>
        <v>8</v>
      </c>
      <c r="D115" s="21">
        <f>'[1]محافظات عام ف1'!AF119</f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0">
        <f t="shared" si="22"/>
        <v>8</v>
      </c>
      <c r="R115" s="20">
        <f t="shared" si="22"/>
        <v>0</v>
      </c>
    </row>
    <row r="116" spans="1:18" ht="27.75">
      <c r="A116" s="63"/>
      <c r="B116" s="21" t="s">
        <v>52</v>
      </c>
      <c r="C116" s="21">
        <f>'[1]محافظات عام ف1'!AE120</f>
        <v>6</v>
      </c>
      <c r="D116" s="21">
        <f>'[1]محافظات عام ف1'!AF120</f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0">
        <f t="shared" si="22"/>
        <v>6</v>
      </c>
      <c r="R116" s="20">
        <f t="shared" si="22"/>
        <v>0</v>
      </c>
    </row>
    <row r="117" spans="1:18" ht="27.75">
      <c r="A117" s="63"/>
      <c r="B117" s="21" t="s">
        <v>53</v>
      </c>
      <c r="C117" s="21">
        <f>'[1]محافظات عام ف1'!AE121</f>
        <v>2</v>
      </c>
      <c r="D117" s="21">
        <f>'[1]محافظات عام ف1'!AF121</f>
        <v>4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0">
        <f t="shared" si="22"/>
        <v>2</v>
      </c>
      <c r="R117" s="20">
        <f t="shared" si="22"/>
        <v>4</v>
      </c>
    </row>
    <row r="118" spans="1:18" ht="27.75">
      <c r="A118" s="63"/>
      <c r="B118" s="21" t="s">
        <v>54</v>
      </c>
      <c r="C118" s="21">
        <f>'[1]محافظات عام ف1'!AE122</f>
        <v>2</v>
      </c>
      <c r="D118" s="21">
        <f>'[1]محافظات عام ف1'!AF122</f>
        <v>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0">
        <f t="shared" si="22"/>
        <v>2</v>
      </c>
      <c r="R118" s="20">
        <f t="shared" si="22"/>
        <v>4</v>
      </c>
    </row>
    <row r="119" spans="1:18" ht="27.75">
      <c r="A119" s="63"/>
      <c r="B119" s="22" t="s">
        <v>17</v>
      </c>
      <c r="C119" s="22">
        <f aca="true" t="shared" si="23" ref="C119:R119">C118+C117+C116+C115</f>
        <v>18</v>
      </c>
      <c r="D119" s="22">
        <f t="shared" si="23"/>
        <v>8</v>
      </c>
      <c r="E119" s="22">
        <f t="shared" si="23"/>
        <v>0</v>
      </c>
      <c r="F119" s="22">
        <f t="shared" si="23"/>
        <v>0</v>
      </c>
      <c r="G119" s="22">
        <f t="shared" si="23"/>
        <v>0</v>
      </c>
      <c r="H119" s="22">
        <f t="shared" si="23"/>
        <v>0</v>
      </c>
      <c r="I119" s="22">
        <f t="shared" si="23"/>
        <v>0</v>
      </c>
      <c r="J119" s="22">
        <f t="shared" si="23"/>
        <v>0</v>
      </c>
      <c r="K119" s="22">
        <f t="shared" si="23"/>
        <v>0</v>
      </c>
      <c r="L119" s="22">
        <f t="shared" si="23"/>
        <v>0</v>
      </c>
      <c r="M119" s="22">
        <f t="shared" si="23"/>
        <v>0</v>
      </c>
      <c r="N119" s="22">
        <f t="shared" si="23"/>
        <v>0</v>
      </c>
      <c r="O119" s="22">
        <f t="shared" si="23"/>
        <v>0</v>
      </c>
      <c r="P119" s="22">
        <f t="shared" si="23"/>
        <v>0</v>
      </c>
      <c r="Q119" s="20">
        <f>Q118+Q117+Q116+Q115</f>
        <v>18</v>
      </c>
      <c r="R119" s="20">
        <f t="shared" si="23"/>
        <v>8</v>
      </c>
    </row>
    <row r="120" spans="1:18" ht="27.75">
      <c r="A120" s="60" t="s">
        <v>55</v>
      </c>
      <c r="B120" s="60"/>
      <c r="C120" s="21">
        <f>'[1]محافظات عام ف1'!AE124</f>
        <v>25</v>
      </c>
      <c r="D120" s="21">
        <f>'[1]محافظات عام ف1'!AF124</f>
        <v>5</v>
      </c>
      <c r="E120" s="21">
        <v>1</v>
      </c>
      <c r="F120" s="21">
        <v>1</v>
      </c>
      <c r="G120" s="21">
        <v>0</v>
      </c>
      <c r="H120" s="21">
        <v>0</v>
      </c>
      <c r="I120" s="21">
        <v>0</v>
      </c>
      <c r="J120" s="21">
        <v>1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0">
        <f>O120+M120+K120+I120+G120+E120+C120</f>
        <v>26</v>
      </c>
      <c r="R120" s="20">
        <f aca="true" t="shared" si="24" ref="Q120:R125">P120+N120+L120+J120+H120+F120+D120</f>
        <v>7</v>
      </c>
    </row>
    <row r="121" spans="1:18" ht="27.75">
      <c r="A121" s="63" t="s">
        <v>56</v>
      </c>
      <c r="B121" s="21" t="s">
        <v>57</v>
      </c>
      <c r="C121" s="21">
        <f>'[1]محافظات عام ف1'!AE125</f>
        <v>14</v>
      </c>
      <c r="D121" s="21">
        <f>'[1]محافظات عام ف1'!AF125</f>
        <v>21</v>
      </c>
      <c r="E121" s="21">
        <v>0</v>
      </c>
      <c r="F121" s="21">
        <v>2</v>
      </c>
      <c r="G121" s="21">
        <v>0</v>
      </c>
      <c r="H121" s="21">
        <v>0</v>
      </c>
      <c r="I121" s="21">
        <v>1</v>
      </c>
      <c r="J121" s="21">
        <v>0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0">
        <f t="shared" si="24"/>
        <v>16</v>
      </c>
      <c r="R121" s="20">
        <f t="shared" si="24"/>
        <v>23</v>
      </c>
    </row>
    <row r="122" spans="1:18" ht="27.75">
      <c r="A122" s="63"/>
      <c r="B122" s="21" t="s">
        <v>58</v>
      </c>
      <c r="C122" s="21">
        <f>'[1]محافظات عام ف1'!AE126</f>
        <v>15</v>
      </c>
      <c r="D122" s="21">
        <f>'[1]محافظات عام ف1'!AF126</f>
        <v>20</v>
      </c>
      <c r="E122" s="21">
        <v>0</v>
      </c>
      <c r="F122" s="21">
        <v>1</v>
      </c>
      <c r="G122" s="21">
        <v>0</v>
      </c>
      <c r="H122" s="21">
        <v>0</v>
      </c>
      <c r="I122" s="21">
        <v>0</v>
      </c>
      <c r="J122" s="21">
        <v>2</v>
      </c>
      <c r="K122" s="21">
        <v>0</v>
      </c>
      <c r="L122" s="21">
        <v>0</v>
      </c>
      <c r="M122" s="21">
        <v>1</v>
      </c>
      <c r="N122" s="21">
        <v>0</v>
      </c>
      <c r="O122" s="21">
        <v>0</v>
      </c>
      <c r="P122" s="21">
        <v>1</v>
      </c>
      <c r="Q122" s="20">
        <f t="shared" si="24"/>
        <v>16</v>
      </c>
      <c r="R122" s="20">
        <f t="shared" si="24"/>
        <v>24</v>
      </c>
    </row>
    <row r="123" spans="1:18" ht="27.75">
      <c r="A123" s="63"/>
      <c r="B123" s="21" t="s">
        <v>59</v>
      </c>
      <c r="C123" s="21">
        <f>'[1]محافظات عام ف1'!AE127</f>
        <v>7</v>
      </c>
      <c r="D123" s="21">
        <f>'[1]محافظات عام ف1'!AF127</f>
        <v>10</v>
      </c>
      <c r="E123" s="21">
        <v>0</v>
      </c>
      <c r="F123" s="21">
        <v>0</v>
      </c>
      <c r="G123" s="21">
        <v>0</v>
      </c>
      <c r="H123" s="21">
        <v>0</v>
      </c>
      <c r="I123" s="21">
        <v>1</v>
      </c>
      <c r="J123" s="21">
        <v>1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0">
        <f t="shared" si="24"/>
        <v>8</v>
      </c>
      <c r="R123" s="20">
        <f t="shared" si="24"/>
        <v>11</v>
      </c>
    </row>
    <row r="124" spans="1:18" ht="27.75">
      <c r="A124" s="63"/>
      <c r="B124" s="21" t="s">
        <v>60</v>
      </c>
      <c r="C124" s="21">
        <f>'[1]محافظات عام ف1'!AE128</f>
        <v>6</v>
      </c>
      <c r="D124" s="21">
        <f>'[1]محافظات عام ف1'!AF128</f>
        <v>9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0">
        <f t="shared" si="24"/>
        <v>6</v>
      </c>
      <c r="R124" s="20">
        <f t="shared" si="24"/>
        <v>9</v>
      </c>
    </row>
    <row r="125" spans="1:18" ht="27.75">
      <c r="A125" s="63"/>
      <c r="B125" s="21" t="s">
        <v>61</v>
      </c>
      <c r="C125" s="21">
        <f>'[1]محافظات عام ف1'!AE129</f>
        <v>0</v>
      </c>
      <c r="D125" s="21">
        <f>'[1]محافظات عام ف1'!AF129</f>
        <v>5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0">
        <f t="shared" si="24"/>
        <v>0</v>
      </c>
      <c r="R125" s="20">
        <f t="shared" si="24"/>
        <v>5</v>
      </c>
    </row>
    <row r="126" spans="1:18" ht="27.75">
      <c r="A126" s="63"/>
      <c r="B126" s="22" t="s">
        <v>17</v>
      </c>
      <c r="C126" s="22">
        <f aca="true" t="shared" si="25" ref="C126:R126">C125+C124+C123+C122+C121</f>
        <v>42</v>
      </c>
      <c r="D126" s="22">
        <f t="shared" si="25"/>
        <v>65</v>
      </c>
      <c r="E126" s="22">
        <f t="shared" si="25"/>
        <v>0</v>
      </c>
      <c r="F126" s="22">
        <f t="shared" si="25"/>
        <v>3</v>
      </c>
      <c r="G126" s="22">
        <f t="shared" si="25"/>
        <v>0</v>
      </c>
      <c r="H126" s="22">
        <f t="shared" si="25"/>
        <v>0</v>
      </c>
      <c r="I126" s="22">
        <f t="shared" si="25"/>
        <v>2</v>
      </c>
      <c r="J126" s="22">
        <f t="shared" si="25"/>
        <v>3</v>
      </c>
      <c r="K126" s="22">
        <f t="shared" si="25"/>
        <v>0</v>
      </c>
      <c r="L126" s="22">
        <f t="shared" si="25"/>
        <v>0</v>
      </c>
      <c r="M126" s="22">
        <f t="shared" si="25"/>
        <v>2</v>
      </c>
      <c r="N126" s="22">
        <f t="shared" si="25"/>
        <v>0</v>
      </c>
      <c r="O126" s="22">
        <f t="shared" si="25"/>
        <v>0</v>
      </c>
      <c r="P126" s="22">
        <f t="shared" si="25"/>
        <v>1</v>
      </c>
      <c r="Q126" s="20">
        <f t="shared" si="25"/>
        <v>46</v>
      </c>
      <c r="R126" s="20">
        <f t="shared" si="25"/>
        <v>72</v>
      </c>
    </row>
    <row r="127" spans="1:18" ht="27.75">
      <c r="A127" s="63" t="s">
        <v>62</v>
      </c>
      <c r="B127" s="21" t="s">
        <v>57</v>
      </c>
      <c r="C127" s="21">
        <f>'[1]محافظات عام ف1'!AE131</f>
        <v>8</v>
      </c>
      <c r="D127" s="21">
        <f>'[1]محافظات عام ف1'!AF131</f>
        <v>14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0">
        <f aca="true" t="shared" si="26" ref="Q127:R129">O127+M127+K127+I127+G127+E127+C127</f>
        <v>8</v>
      </c>
      <c r="R127" s="20">
        <f t="shared" si="26"/>
        <v>14</v>
      </c>
    </row>
    <row r="128" spans="1:18" ht="27.75">
      <c r="A128" s="63"/>
      <c r="B128" s="21" t="s">
        <v>58</v>
      </c>
      <c r="C128" s="21">
        <f>'[1]محافظات عام ف1'!AE132</f>
        <v>6</v>
      </c>
      <c r="D128" s="21">
        <f>'[1]محافظات عام ف1'!AF132</f>
        <v>20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1</v>
      </c>
      <c r="M128" s="21">
        <v>0</v>
      </c>
      <c r="N128" s="21">
        <v>0</v>
      </c>
      <c r="O128" s="21">
        <v>0</v>
      </c>
      <c r="P128" s="21">
        <v>0</v>
      </c>
      <c r="Q128" s="20">
        <f t="shared" si="26"/>
        <v>6</v>
      </c>
      <c r="R128" s="20">
        <f t="shared" si="26"/>
        <v>21</v>
      </c>
    </row>
    <row r="129" spans="1:18" ht="27.75">
      <c r="A129" s="63"/>
      <c r="B129" s="21" t="s">
        <v>59</v>
      </c>
      <c r="C129" s="21">
        <f>'[1]محافظات عام ف1'!AE133</f>
        <v>0</v>
      </c>
      <c r="D129" s="21">
        <f>'[1]محافظات عام ف1'!AF133</f>
        <v>5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0">
        <f t="shared" si="26"/>
        <v>0</v>
      </c>
      <c r="R129" s="20">
        <f t="shared" si="26"/>
        <v>5</v>
      </c>
    </row>
    <row r="130" spans="1:18" ht="27.75">
      <c r="A130" s="63"/>
      <c r="B130" s="22" t="s">
        <v>17</v>
      </c>
      <c r="C130" s="22">
        <f aca="true" t="shared" si="27" ref="C130:R130">C129+C128+C127</f>
        <v>14</v>
      </c>
      <c r="D130" s="22">
        <f t="shared" si="27"/>
        <v>39</v>
      </c>
      <c r="E130" s="22">
        <f t="shared" si="27"/>
        <v>0</v>
      </c>
      <c r="F130" s="22">
        <f t="shared" si="27"/>
        <v>0</v>
      </c>
      <c r="G130" s="22">
        <f t="shared" si="27"/>
        <v>0</v>
      </c>
      <c r="H130" s="22">
        <f t="shared" si="27"/>
        <v>0</v>
      </c>
      <c r="I130" s="22">
        <f t="shared" si="27"/>
        <v>0</v>
      </c>
      <c r="J130" s="22">
        <f t="shared" si="27"/>
        <v>0</v>
      </c>
      <c r="K130" s="22">
        <f t="shared" si="27"/>
        <v>0</v>
      </c>
      <c r="L130" s="22">
        <f t="shared" si="27"/>
        <v>1</v>
      </c>
      <c r="M130" s="22">
        <f t="shared" si="27"/>
        <v>0</v>
      </c>
      <c r="N130" s="22">
        <f t="shared" si="27"/>
        <v>0</v>
      </c>
      <c r="O130" s="22">
        <f t="shared" si="27"/>
        <v>0</v>
      </c>
      <c r="P130" s="22">
        <f t="shared" si="27"/>
        <v>0</v>
      </c>
      <c r="Q130" s="20">
        <f t="shared" si="27"/>
        <v>14</v>
      </c>
      <c r="R130" s="20">
        <f t="shared" si="27"/>
        <v>40</v>
      </c>
    </row>
    <row r="131" spans="1:18" ht="27.75">
      <c r="A131" s="63" t="s">
        <v>63</v>
      </c>
      <c r="B131" s="21" t="s">
        <v>64</v>
      </c>
      <c r="C131" s="21">
        <f>'خريجو محافظات'!AE131</f>
        <v>10</v>
      </c>
      <c r="D131" s="21">
        <f>'خريجو محافظات'!AF131</f>
        <v>10</v>
      </c>
      <c r="E131" s="21">
        <v>0</v>
      </c>
      <c r="F131" s="21">
        <v>1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0">
        <f aca="true" t="shared" si="28" ref="Q131:Q142">O131+M131+K131+I131+G131+E131+C131</f>
        <v>10</v>
      </c>
      <c r="R131" s="20">
        <f aca="true" t="shared" si="29" ref="R131:R142">P131+N131+L131+J131+H131+F131+D131</f>
        <v>11</v>
      </c>
    </row>
    <row r="132" spans="1:18" ht="27.75">
      <c r="A132" s="63"/>
      <c r="B132" s="21" t="s">
        <v>65</v>
      </c>
      <c r="C132" s="21">
        <f>'خريجو محافظات'!AE132</f>
        <v>0</v>
      </c>
      <c r="D132" s="21">
        <f>'خريجو محافظات'!AF132</f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0">
        <f t="shared" si="28"/>
        <v>0</v>
      </c>
      <c r="R132" s="20">
        <f t="shared" si="29"/>
        <v>0</v>
      </c>
    </row>
    <row r="133" spans="1:18" ht="27.75">
      <c r="A133" s="63"/>
      <c r="B133" s="21" t="s">
        <v>66</v>
      </c>
      <c r="C133" s="21">
        <f>'خريجو محافظات'!AE133</f>
        <v>0</v>
      </c>
      <c r="D133" s="21">
        <f>'خريجو محافظات'!AF133</f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0">
        <f t="shared" si="28"/>
        <v>0</v>
      </c>
      <c r="R133" s="20">
        <f t="shared" si="29"/>
        <v>0</v>
      </c>
    </row>
    <row r="134" spans="1:18" ht="27.75">
      <c r="A134" s="63"/>
      <c r="B134" s="21" t="s">
        <v>67</v>
      </c>
      <c r="C134" s="21">
        <f>'خريجو محافظات'!AE134</f>
        <v>0</v>
      </c>
      <c r="D134" s="21">
        <f>'خريجو محافظات'!AF134</f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0">
        <f t="shared" si="28"/>
        <v>0</v>
      </c>
      <c r="R134" s="20">
        <f t="shared" si="29"/>
        <v>0</v>
      </c>
    </row>
    <row r="135" spans="1:18" ht="27.75">
      <c r="A135" s="63"/>
      <c r="B135" s="21" t="s">
        <v>68</v>
      </c>
      <c r="C135" s="21">
        <f>'خريجو محافظات'!AE135</f>
        <v>0</v>
      </c>
      <c r="D135" s="21">
        <f>'خريجو محافظات'!AF135</f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0">
        <f t="shared" si="28"/>
        <v>0</v>
      </c>
      <c r="R135" s="20">
        <f t="shared" si="29"/>
        <v>0</v>
      </c>
    </row>
    <row r="136" spans="1:18" ht="27.75">
      <c r="A136" s="63"/>
      <c r="B136" s="21" t="s">
        <v>69</v>
      </c>
      <c r="C136" s="21">
        <f>'خريجو محافظات'!AE136</f>
        <v>0</v>
      </c>
      <c r="D136" s="21">
        <f>'خريجو محافظات'!AF136</f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0">
        <f t="shared" si="28"/>
        <v>0</v>
      </c>
      <c r="R136" s="20">
        <f t="shared" si="29"/>
        <v>0</v>
      </c>
    </row>
    <row r="137" spans="1:18" ht="27.75">
      <c r="A137" s="63"/>
      <c r="B137" s="21" t="s">
        <v>52</v>
      </c>
      <c r="C137" s="21">
        <f>'خريجو محافظات'!AE137</f>
        <v>7</v>
      </c>
      <c r="D137" s="21">
        <f>'خريجو محافظات'!AF137</f>
        <v>10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0">
        <f t="shared" si="28"/>
        <v>7</v>
      </c>
      <c r="R137" s="20">
        <f t="shared" si="29"/>
        <v>10</v>
      </c>
    </row>
    <row r="138" spans="1:18" ht="27.75">
      <c r="A138" s="63"/>
      <c r="B138" s="21" t="s">
        <v>70</v>
      </c>
      <c r="C138" s="21">
        <f>'خريجو محافظات'!AE138</f>
        <v>6</v>
      </c>
      <c r="D138" s="21">
        <f>'خريجو محافظات'!AF138</f>
        <v>8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0">
        <f t="shared" si="28"/>
        <v>6</v>
      </c>
      <c r="R138" s="20">
        <f t="shared" si="29"/>
        <v>8</v>
      </c>
    </row>
    <row r="139" spans="1:18" ht="27.75">
      <c r="A139" s="63"/>
      <c r="B139" s="21" t="s">
        <v>71</v>
      </c>
      <c r="C139" s="21">
        <f>'خريجو محافظات'!AE139</f>
        <v>0</v>
      </c>
      <c r="D139" s="21">
        <f>'خريجو محافظات'!AF139</f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0">
        <f t="shared" si="28"/>
        <v>0</v>
      </c>
      <c r="R139" s="20">
        <f t="shared" si="29"/>
        <v>0</v>
      </c>
    </row>
    <row r="140" spans="1:18" ht="27.75">
      <c r="A140" s="63"/>
      <c r="B140" s="21" t="s">
        <v>72</v>
      </c>
      <c r="C140" s="21">
        <f>'خريجو محافظات'!AE140</f>
        <v>2</v>
      </c>
      <c r="D140" s="21">
        <f>'خريجو محافظات'!AF140</f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0">
        <f t="shared" si="28"/>
        <v>2</v>
      </c>
      <c r="R140" s="20">
        <f t="shared" si="29"/>
        <v>0</v>
      </c>
    </row>
    <row r="141" spans="1:18" ht="27.75">
      <c r="A141" s="63"/>
      <c r="B141" s="21" t="s">
        <v>73</v>
      </c>
      <c r="C141" s="21">
        <f>'خريجو محافظات'!AE141</f>
        <v>1</v>
      </c>
      <c r="D141" s="21">
        <f>'خريجو محافظات'!AF141</f>
        <v>6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0">
        <f t="shared" si="28"/>
        <v>1</v>
      </c>
      <c r="R141" s="20">
        <f t="shared" si="29"/>
        <v>6</v>
      </c>
    </row>
    <row r="142" spans="1:18" ht="27.75">
      <c r="A142" s="63"/>
      <c r="B142" s="21" t="s">
        <v>74</v>
      </c>
      <c r="C142" s="21">
        <f>'خريجو محافظات'!AE142</f>
        <v>5</v>
      </c>
      <c r="D142" s="21">
        <f>'خريجو محافظات'!AF142</f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0">
        <f t="shared" si="28"/>
        <v>5</v>
      </c>
      <c r="R142" s="20">
        <f t="shared" si="29"/>
        <v>0</v>
      </c>
    </row>
    <row r="143" spans="1:18" ht="27.75">
      <c r="A143" s="63"/>
      <c r="B143" s="22" t="s">
        <v>17</v>
      </c>
      <c r="C143" s="22">
        <f aca="true" t="shared" si="30" ref="C143:R143">C142+C141+C140+C139+C138+C137+C136+C135+C134+C133+C132+C131</f>
        <v>31</v>
      </c>
      <c r="D143" s="22">
        <f t="shared" si="30"/>
        <v>34</v>
      </c>
      <c r="E143" s="22">
        <f t="shared" si="30"/>
        <v>0</v>
      </c>
      <c r="F143" s="22">
        <f t="shared" si="30"/>
        <v>1</v>
      </c>
      <c r="G143" s="22">
        <f t="shared" si="30"/>
        <v>0</v>
      </c>
      <c r="H143" s="22">
        <f t="shared" si="30"/>
        <v>0</v>
      </c>
      <c r="I143" s="22">
        <f t="shared" si="30"/>
        <v>0</v>
      </c>
      <c r="J143" s="22">
        <f t="shared" si="30"/>
        <v>0</v>
      </c>
      <c r="K143" s="22">
        <f t="shared" si="30"/>
        <v>0</v>
      </c>
      <c r="L143" s="22">
        <f t="shared" si="30"/>
        <v>0</v>
      </c>
      <c r="M143" s="22">
        <f t="shared" si="30"/>
        <v>0</v>
      </c>
      <c r="N143" s="22">
        <f t="shared" si="30"/>
        <v>0</v>
      </c>
      <c r="O143" s="22">
        <f t="shared" si="30"/>
        <v>0</v>
      </c>
      <c r="P143" s="22">
        <f t="shared" si="30"/>
        <v>0</v>
      </c>
      <c r="Q143" s="20">
        <f t="shared" si="30"/>
        <v>31</v>
      </c>
      <c r="R143" s="20">
        <f t="shared" si="30"/>
        <v>35</v>
      </c>
    </row>
    <row r="144" spans="1:18" ht="27.75">
      <c r="A144" s="63" t="s">
        <v>75</v>
      </c>
      <c r="B144" s="21" t="s">
        <v>52</v>
      </c>
      <c r="C144" s="21">
        <f>'[1]محافظات عام ف1'!AE148</f>
        <v>0</v>
      </c>
      <c r="D144" s="21">
        <f>'[1]محافظات عام ف1'!AF148</f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0">
        <f>O144+M144+K144+I144+G144+E144+C144</f>
        <v>0</v>
      </c>
      <c r="R144" s="20">
        <f>P144+N144+L144+J144+H144+F144+D144</f>
        <v>0</v>
      </c>
    </row>
    <row r="145" spans="1:18" ht="27.75">
      <c r="A145" s="63"/>
      <c r="B145" s="21" t="s">
        <v>64</v>
      </c>
      <c r="C145" s="21">
        <f>'[1]محافظات عام ف1'!AE149</f>
        <v>0</v>
      </c>
      <c r="D145" s="21">
        <f>'[1]محافظات عام ف1'!AF149</f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0">
        <f>O145+M145+K145+I145+G145+E145+C145</f>
        <v>0</v>
      </c>
      <c r="R145" s="20">
        <f>P145+N145+L145+J145+H145+F145+D145</f>
        <v>0</v>
      </c>
    </row>
    <row r="146" spans="1:18" ht="27.75">
      <c r="A146" s="63"/>
      <c r="B146" s="22" t="s">
        <v>17</v>
      </c>
      <c r="C146" s="22">
        <f aca="true" t="shared" si="31" ref="C146:R146">C145+C144</f>
        <v>0</v>
      </c>
      <c r="D146" s="22">
        <f t="shared" si="31"/>
        <v>0</v>
      </c>
      <c r="E146" s="22">
        <f t="shared" si="31"/>
        <v>0</v>
      </c>
      <c r="F146" s="22">
        <f t="shared" si="31"/>
        <v>0</v>
      </c>
      <c r="G146" s="22">
        <f t="shared" si="31"/>
        <v>0</v>
      </c>
      <c r="H146" s="22">
        <f t="shared" si="31"/>
        <v>0</v>
      </c>
      <c r="I146" s="22">
        <f t="shared" si="31"/>
        <v>0</v>
      </c>
      <c r="J146" s="22">
        <f t="shared" si="31"/>
        <v>0</v>
      </c>
      <c r="K146" s="22">
        <f t="shared" si="31"/>
        <v>0</v>
      </c>
      <c r="L146" s="22">
        <f t="shared" si="31"/>
        <v>0</v>
      </c>
      <c r="M146" s="22">
        <f t="shared" si="31"/>
        <v>0</v>
      </c>
      <c r="N146" s="22">
        <f t="shared" si="31"/>
        <v>0</v>
      </c>
      <c r="O146" s="22">
        <f t="shared" si="31"/>
        <v>0</v>
      </c>
      <c r="P146" s="22">
        <f t="shared" si="31"/>
        <v>0</v>
      </c>
      <c r="Q146" s="20">
        <f t="shared" si="31"/>
        <v>0</v>
      </c>
      <c r="R146" s="20">
        <f t="shared" si="31"/>
        <v>0</v>
      </c>
    </row>
    <row r="147" spans="1:18" ht="27.75">
      <c r="A147" s="60" t="s">
        <v>76</v>
      </c>
      <c r="B147" s="60"/>
      <c r="C147" s="21">
        <f>'[1]محافظات عام ف1'!AE151</f>
        <v>27</v>
      </c>
      <c r="D147" s="21">
        <f>'[1]محافظات عام ف1'!AF151</f>
        <v>6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0">
        <f aca="true" t="shared" si="32" ref="Q147:R152">O147+M147+K147+I147+G147+E147+C147</f>
        <v>27</v>
      </c>
      <c r="R147" s="20">
        <f t="shared" si="32"/>
        <v>6</v>
      </c>
    </row>
    <row r="148" spans="1:18" ht="27.75">
      <c r="A148" s="63" t="s">
        <v>77</v>
      </c>
      <c r="B148" s="21" t="s">
        <v>78</v>
      </c>
      <c r="C148" s="21">
        <f>'خريجو محافظات'!AE148</f>
        <v>28</v>
      </c>
      <c r="D148" s="21">
        <f>'خريجو محافظات'!AF148</f>
        <v>46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0">
        <f t="shared" si="32"/>
        <v>28</v>
      </c>
      <c r="R148" s="20">
        <f t="shared" si="32"/>
        <v>46</v>
      </c>
    </row>
    <row r="149" spans="1:18" ht="27.75">
      <c r="A149" s="63"/>
      <c r="B149" s="21" t="s">
        <v>79</v>
      </c>
      <c r="C149" s="21">
        <f>'خريجو محافظات'!AE149</f>
        <v>2</v>
      </c>
      <c r="D149" s="21">
        <f>'خريجو محافظات'!AF149</f>
        <v>10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0">
        <f t="shared" si="32"/>
        <v>2</v>
      </c>
      <c r="R149" s="20">
        <f t="shared" si="32"/>
        <v>10</v>
      </c>
    </row>
    <row r="150" spans="1:18" ht="27.75">
      <c r="A150" s="63"/>
      <c r="B150" s="21" t="s">
        <v>80</v>
      </c>
      <c r="C150" s="21">
        <f>'خريجو محافظات'!AE150</f>
        <v>1</v>
      </c>
      <c r="D150" s="21">
        <f>'خريجو محافظات'!AF150</f>
        <v>9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0">
        <f t="shared" si="32"/>
        <v>1</v>
      </c>
      <c r="R150" s="20">
        <f t="shared" si="32"/>
        <v>9</v>
      </c>
    </row>
    <row r="151" spans="1:18" ht="27.75">
      <c r="A151" s="63"/>
      <c r="B151" s="21" t="s">
        <v>81</v>
      </c>
      <c r="C151" s="21">
        <f>'خريجو محافظات'!AE151</f>
        <v>1</v>
      </c>
      <c r="D151" s="21">
        <f>'خريجو محافظات'!AF151</f>
        <v>38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0">
        <f t="shared" si="32"/>
        <v>1</v>
      </c>
      <c r="R151" s="20">
        <f t="shared" si="32"/>
        <v>38</v>
      </c>
    </row>
    <row r="152" spans="1:18" ht="27.75">
      <c r="A152" s="63"/>
      <c r="B152" s="21" t="s">
        <v>82</v>
      </c>
      <c r="C152" s="21">
        <f>'خريجو محافظات'!AE152</f>
        <v>0</v>
      </c>
      <c r="D152" s="21">
        <f>'خريجو محافظات'!AF152</f>
        <v>21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0">
        <f t="shared" si="32"/>
        <v>0</v>
      </c>
      <c r="R152" s="20">
        <f t="shared" si="32"/>
        <v>21</v>
      </c>
    </row>
    <row r="153" spans="1:18" ht="27.75">
      <c r="A153" s="63"/>
      <c r="B153" s="22" t="s">
        <v>17</v>
      </c>
      <c r="C153" s="22">
        <f aca="true" t="shared" si="33" ref="C153:R153">C152+C151+C150+C149+C148</f>
        <v>32</v>
      </c>
      <c r="D153" s="22">
        <f t="shared" si="33"/>
        <v>124</v>
      </c>
      <c r="E153" s="22">
        <f t="shared" si="33"/>
        <v>0</v>
      </c>
      <c r="F153" s="22">
        <f t="shared" si="33"/>
        <v>0</v>
      </c>
      <c r="G153" s="22">
        <f t="shared" si="33"/>
        <v>0</v>
      </c>
      <c r="H153" s="22">
        <f t="shared" si="33"/>
        <v>0</v>
      </c>
      <c r="I153" s="22">
        <f t="shared" si="33"/>
        <v>0</v>
      </c>
      <c r="J153" s="22">
        <f t="shared" si="33"/>
        <v>0</v>
      </c>
      <c r="K153" s="22">
        <f t="shared" si="33"/>
        <v>0</v>
      </c>
      <c r="L153" s="22">
        <f t="shared" si="33"/>
        <v>0</v>
      </c>
      <c r="M153" s="22">
        <f t="shared" si="33"/>
        <v>0</v>
      </c>
      <c r="N153" s="22">
        <f t="shared" si="33"/>
        <v>0</v>
      </c>
      <c r="O153" s="22">
        <f t="shared" si="33"/>
        <v>0</v>
      </c>
      <c r="P153" s="22">
        <f t="shared" si="33"/>
        <v>0</v>
      </c>
      <c r="Q153" s="20">
        <f>Q152+Q151+Q150+Q149+Q148</f>
        <v>32</v>
      </c>
      <c r="R153" s="20">
        <f t="shared" si="33"/>
        <v>124</v>
      </c>
    </row>
    <row r="154" spans="1:18" ht="27.75">
      <c r="A154" s="60" t="s">
        <v>83</v>
      </c>
      <c r="B154" s="60"/>
      <c r="C154" s="21">
        <f>'[1]محافظات عام ف1'!AE158</f>
        <v>8</v>
      </c>
      <c r="D154" s="21">
        <f>'[1]محافظات عام ف1'!AF158</f>
        <v>71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0">
        <f aca="true" t="shared" si="34" ref="Q154:R159">O154+M154+K154+I154+G154+E154+C154</f>
        <v>8</v>
      </c>
      <c r="R154" s="20">
        <f t="shared" si="34"/>
        <v>71</v>
      </c>
    </row>
    <row r="155" spans="1:18" ht="27.75">
      <c r="A155" s="60" t="s">
        <v>84</v>
      </c>
      <c r="B155" s="60"/>
      <c r="C155" s="21">
        <f>'[1]محافظات عام ف1'!AE159</f>
        <v>7</v>
      </c>
      <c r="D155" s="21">
        <f>'[1]محافظات عام ف1'!AF159</f>
        <v>10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0">
        <f t="shared" si="34"/>
        <v>7</v>
      </c>
      <c r="R155" s="20">
        <f t="shared" si="34"/>
        <v>10</v>
      </c>
    </row>
    <row r="156" spans="1:18" ht="27.75">
      <c r="A156" s="60" t="s">
        <v>85</v>
      </c>
      <c r="B156" s="60"/>
      <c r="C156" s="21">
        <f>'[1]محافظات عام ف1'!AE160</f>
        <v>1</v>
      </c>
      <c r="D156" s="21">
        <f>'[1]محافظات عام ف1'!AF160</f>
        <v>6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0">
        <f t="shared" si="34"/>
        <v>1</v>
      </c>
      <c r="R156" s="20">
        <f t="shared" si="34"/>
        <v>6</v>
      </c>
    </row>
    <row r="157" spans="1:18" ht="27.75">
      <c r="A157" s="59" t="s">
        <v>86</v>
      </c>
      <c r="B157" s="21" t="s">
        <v>87</v>
      </c>
      <c r="C157" s="21">
        <f>'[1]محافظات عام ف1'!AE161</f>
        <v>8</v>
      </c>
      <c r="D157" s="21">
        <f>'[1]محافظات عام ف1'!AF161</f>
        <v>6</v>
      </c>
      <c r="E157" s="21">
        <v>0</v>
      </c>
      <c r="F157" s="21">
        <v>0</v>
      </c>
      <c r="G157" s="21">
        <v>0</v>
      </c>
      <c r="H157" s="21">
        <v>0</v>
      </c>
      <c r="I157" s="21">
        <v>1</v>
      </c>
      <c r="J157" s="21">
        <v>1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0">
        <f t="shared" si="34"/>
        <v>9</v>
      </c>
      <c r="R157" s="20">
        <f t="shared" si="34"/>
        <v>7</v>
      </c>
    </row>
    <row r="158" spans="1:18" ht="27.75">
      <c r="A158" s="59"/>
      <c r="B158" s="21" t="s">
        <v>88</v>
      </c>
      <c r="C158" s="21">
        <f>'[1]محافظات عام ف1'!AE162</f>
        <v>0</v>
      </c>
      <c r="D158" s="21">
        <f>'[1]محافظات عام ف1'!AF162</f>
        <v>5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0">
        <f t="shared" si="34"/>
        <v>0</v>
      </c>
      <c r="R158" s="20">
        <f t="shared" si="34"/>
        <v>5</v>
      </c>
    </row>
    <row r="159" spans="1:18" ht="27.75">
      <c r="A159" s="59"/>
      <c r="B159" s="21" t="s">
        <v>89</v>
      </c>
      <c r="C159" s="21">
        <f>'[1]محافظات عام ف1'!AE163</f>
        <v>0</v>
      </c>
      <c r="D159" s="21">
        <f>'[1]محافظات عام ف1'!AF163</f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0">
        <f t="shared" si="34"/>
        <v>0</v>
      </c>
      <c r="R159" s="20">
        <f t="shared" si="34"/>
        <v>0</v>
      </c>
    </row>
    <row r="160" spans="1:18" ht="27.75">
      <c r="A160" s="59"/>
      <c r="B160" s="22" t="s">
        <v>17</v>
      </c>
      <c r="C160" s="22">
        <f aca="true" t="shared" si="35" ref="C160:R160">C159+C158+C157</f>
        <v>8</v>
      </c>
      <c r="D160" s="22">
        <f t="shared" si="35"/>
        <v>11</v>
      </c>
      <c r="E160" s="22">
        <f t="shared" si="35"/>
        <v>0</v>
      </c>
      <c r="F160" s="22">
        <f t="shared" si="35"/>
        <v>0</v>
      </c>
      <c r="G160" s="22">
        <f t="shared" si="35"/>
        <v>0</v>
      </c>
      <c r="H160" s="22">
        <f t="shared" si="35"/>
        <v>0</v>
      </c>
      <c r="I160" s="22">
        <f t="shared" si="35"/>
        <v>1</v>
      </c>
      <c r="J160" s="22">
        <f t="shared" si="35"/>
        <v>1</v>
      </c>
      <c r="K160" s="22">
        <f t="shared" si="35"/>
        <v>0</v>
      </c>
      <c r="L160" s="22">
        <f t="shared" si="35"/>
        <v>0</v>
      </c>
      <c r="M160" s="22">
        <f t="shared" si="35"/>
        <v>0</v>
      </c>
      <c r="N160" s="22">
        <f t="shared" si="35"/>
        <v>0</v>
      </c>
      <c r="O160" s="22">
        <f t="shared" si="35"/>
        <v>0</v>
      </c>
      <c r="P160" s="22">
        <f t="shared" si="35"/>
        <v>0</v>
      </c>
      <c r="Q160" s="20">
        <f t="shared" si="35"/>
        <v>9</v>
      </c>
      <c r="R160" s="20">
        <f t="shared" si="35"/>
        <v>12</v>
      </c>
    </row>
    <row r="161" spans="1:18" ht="27.75">
      <c r="A161" s="60" t="s">
        <v>90</v>
      </c>
      <c r="B161" s="60"/>
      <c r="C161" s="21">
        <f>'[1]محافظات عام ف1'!AE165</f>
        <v>1</v>
      </c>
      <c r="D161" s="21">
        <f>'[1]محافظات عام ف1'!AF165</f>
        <v>3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0">
        <f aca="true" t="shared" si="36" ref="Q161:R163">O161+M161+K161+I161+G161+E161+C161</f>
        <v>1</v>
      </c>
      <c r="R161" s="20">
        <f t="shared" si="36"/>
        <v>3</v>
      </c>
    </row>
    <row r="162" spans="1:18" ht="27.75">
      <c r="A162" s="59" t="s">
        <v>91</v>
      </c>
      <c r="B162" s="21" t="s">
        <v>92</v>
      </c>
      <c r="C162" s="21">
        <f>'[1]محافظات عام ف1'!AE166</f>
        <v>5</v>
      </c>
      <c r="D162" s="21">
        <f>'[1]محافظات عام ف1'!AF166</f>
        <v>6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0">
        <f t="shared" si="36"/>
        <v>5</v>
      </c>
      <c r="R162" s="20">
        <f t="shared" si="36"/>
        <v>6</v>
      </c>
    </row>
    <row r="163" spans="1:18" ht="27.75">
      <c r="A163" s="59"/>
      <c r="B163" s="21" t="s">
        <v>93</v>
      </c>
      <c r="C163" s="21">
        <f>'[1]محافظات عام ف1'!AE167</f>
        <v>5</v>
      </c>
      <c r="D163" s="21">
        <f>'[1]محافظات عام ف1'!AF167</f>
        <v>3</v>
      </c>
      <c r="E163" s="21">
        <v>1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0">
        <f t="shared" si="36"/>
        <v>6</v>
      </c>
      <c r="R163" s="20">
        <f t="shared" si="36"/>
        <v>3</v>
      </c>
    </row>
    <row r="164" spans="1:18" ht="27.75">
      <c r="A164" s="59"/>
      <c r="B164" s="22" t="s">
        <v>17</v>
      </c>
      <c r="C164" s="22">
        <f>'[1]محافظات عام ف1'!AE168</f>
        <v>10</v>
      </c>
      <c r="D164" s="22">
        <f>'[1]محافظات عام ف1'!AF168</f>
        <v>9</v>
      </c>
      <c r="E164" s="22">
        <f>'[1]محافظات عام ف1'!AG168</f>
        <v>19</v>
      </c>
      <c r="F164" s="22">
        <f>'[1]محافظات عام ف1'!AH168</f>
        <v>0</v>
      </c>
      <c r="G164" s="22">
        <f>'[1]محافظات عام ف1'!AI168</f>
        <v>0</v>
      </c>
      <c r="H164" s="22">
        <f>'[1]محافظات عام ف1'!AJ168</f>
        <v>0</v>
      </c>
      <c r="I164" s="22">
        <f>'[1]محافظات عام ف1'!AK168</f>
        <v>0</v>
      </c>
      <c r="J164" s="22">
        <f>'[1]محافظات عام ف1'!AL168</f>
        <v>0</v>
      </c>
      <c r="K164" s="22">
        <f>'[1]محافظات عام ف1'!AM168</f>
        <v>0</v>
      </c>
      <c r="L164" s="22">
        <f>'[1]محافظات عام ف1'!AN168</f>
        <v>0</v>
      </c>
      <c r="M164" s="22">
        <f>'[1]محافظات عام ف1'!AO168</f>
        <v>0</v>
      </c>
      <c r="N164" s="22">
        <f>'[1]محافظات عام ف1'!AP168</f>
        <v>0</v>
      </c>
      <c r="O164" s="22">
        <f>'[1]محافظات عام ف1'!AQ168</f>
        <v>0</v>
      </c>
      <c r="P164" s="22">
        <f>'[1]محافظات عام ف1'!AR168</f>
        <v>0</v>
      </c>
      <c r="Q164" s="20">
        <f>Q163+Q162</f>
        <v>11</v>
      </c>
      <c r="R164" s="20">
        <f>R163+R162</f>
        <v>9</v>
      </c>
    </row>
    <row r="165" spans="1:18" ht="27.75">
      <c r="A165" s="60" t="s">
        <v>94</v>
      </c>
      <c r="B165" s="60"/>
      <c r="C165" s="21">
        <f>'[1]محافظات عام ف1'!AE169</f>
        <v>1</v>
      </c>
      <c r="D165" s="21">
        <f>'[1]محافظات عام ف1'!AF169</f>
        <v>1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0">
        <f>O165+M165+K165+I165+G165+E165+C165</f>
        <v>1</v>
      </c>
      <c r="R165" s="20">
        <f>P165+N165+L165+J165+H165+F165+D165</f>
        <v>1</v>
      </c>
    </row>
    <row r="166" spans="1:18" ht="27.75">
      <c r="A166" s="61" t="s">
        <v>95</v>
      </c>
      <c r="B166" s="61"/>
      <c r="C166" s="20">
        <f aca="true" t="shared" si="37" ref="C166:P166">C165+C161+C160+C156+C155+C154+C153+C147+C146+C143+C130+C126+C120+C119+C114+C164+C113+C112+C111+C108+C101+C100+C90+C89+C88+C87</f>
        <v>345</v>
      </c>
      <c r="D166" s="20">
        <f t="shared" si="37"/>
        <v>425</v>
      </c>
      <c r="E166" s="20">
        <f t="shared" si="37"/>
        <v>25</v>
      </c>
      <c r="F166" s="20">
        <f t="shared" si="37"/>
        <v>5</v>
      </c>
      <c r="G166" s="20">
        <f t="shared" si="37"/>
        <v>3</v>
      </c>
      <c r="H166" s="20">
        <f t="shared" si="37"/>
        <v>2</v>
      </c>
      <c r="I166" s="20">
        <f t="shared" si="37"/>
        <v>6</v>
      </c>
      <c r="J166" s="20">
        <f t="shared" si="37"/>
        <v>6</v>
      </c>
      <c r="K166" s="20">
        <f t="shared" si="37"/>
        <v>1</v>
      </c>
      <c r="L166" s="20">
        <f t="shared" si="37"/>
        <v>2</v>
      </c>
      <c r="M166" s="20">
        <f t="shared" si="37"/>
        <v>2</v>
      </c>
      <c r="N166" s="20">
        <f t="shared" si="37"/>
        <v>2</v>
      </c>
      <c r="O166" s="20">
        <f t="shared" si="37"/>
        <v>2</v>
      </c>
      <c r="P166" s="20">
        <f t="shared" si="37"/>
        <v>2</v>
      </c>
      <c r="Q166" s="20">
        <f>Q165+Q164+Q161+Q160+Q156+Q155+Q154+Q153+Q147+Q146+Q143+Q130+Q126+Q120+Q114+Q113+Q112+Q111+Q108+Q101+Q100+Q90+Q89+Q88+Q87+Q119</f>
        <v>366</v>
      </c>
      <c r="R166" s="20">
        <f>R165+R164+R161+R160+R156+R155+R154+R153+R147+R146+R143+R130+R126+R120+R114+R113+R112+R111+R108+R101+R100+R90+R89+R88+R87+R119</f>
        <v>444</v>
      </c>
    </row>
  </sheetData>
  <sheetProtection/>
  <mergeCells count="74">
    <mergeCell ref="A18:B18"/>
    <mergeCell ref="A1:R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A4:B4"/>
    <mergeCell ref="A5:B5"/>
    <mergeCell ref="A6:B6"/>
    <mergeCell ref="A7:B7"/>
    <mergeCell ref="A8:A17"/>
    <mergeCell ref="A64:B64"/>
    <mergeCell ref="A19:A25"/>
    <mergeCell ref="A26:A28"/>
    <mergeCell ref="A29:B29"/>
    <mergeCell ref="A30:B30"/>
    <mergeCell ref="A31:B31"/>
    <mergeCell ref="A32:A36"/>
    <mergeCell ref="A37:B37"/>
    <mergeCell ref="A38:A43"/>
    <mergeCell ref="A44:A47"/>
    <mergeCell ref="A48:A60"/>
    <mergeCell ref="A61:A63"/>
    <mergeCell ref="A79:A81"/>
    <mergeCell ref="A82:B82"/>
    <mergeCell ref="A83:B83"/>
    <mergeCell ref="A65:A70"/>
    <mergeCell ref="A71:B71"/>
    <mergeCell ref="A72:B72"/>
    <mergeCell ref="A73:B73"/>
    <mergeCell ref="A74:A77"/>
    <mergeCell ref="A78:B78"/>
    <mergeCell ref="Q85:R85"/>
    <mergeCell ref="A85:A86"/>
    <mergeCell ref="C85:D85"/>
    <mergeCell ref="E85:F85"/>
    <mergeCell ref="G85:H85"/>
    <mergeCell ref="I85:J85"/>
    <mergeCell ref="K85:L85"/>
    <mergeCell ref="M85:N85"/>
    <mergeCell ref="O85:P85"/>
    <mergeCell ref="A115:A119"/>
    <mergeCell ref="A87:B87"/>
    <mergeCell ref="A88:B88"/>
    <mergeCell ref="A89:B89"/>
    <mergeCell ref="A90:B90"/>
    <mergeCell ref="A91:A100"/>
    <mergeCell ref="A101:B101"/>
    <mergeCell ref="A102:A108"/>
    <mergeCell ref="A109:A111"/>
    <mergeCell ref="A112:B112"/>
    <mergeCell ref="A113:B113"/>
    <mergeCell ref="A114:B114"/>
    <mergeCell ref="A162:A164"/>
    <mergeCell ref="A165:B165"/>
    <mergeCell ref="A166:B166"/>
    <mergeCell ref="A84:R84"/>
    <mergeCell ref="A148:A153"/>
    <mergeCell ref="A154:B154"/>
    <mergeCell ref="A155:B155"/>
    <mergeCell ref="A156:B156"/>
    <mergeCell ref="A157:A160"/>
    <mergeCell ref="A161:B161"/>
    <mergeCell ref="A120:B120"/>
    <mergeCell ref="A121:A126"/>
    <mergeCell ref="A127:A130"/>
    <mergeCell ref="A131:A143"/>
    <mergeCell ref="A144:A146"/>
    <mergeCell ref="A147:B147"/>
  </mergeCells>
  <printOptions horizontalCentered="1"/>
  <pageMargins left="0" right="0" top="0" bottom="0" header="0" footer="0"/>
  <pageSetup fitToHeight="0" fitToWidth="1" horizontalDpi="600" verticalDpi="600" orientation="landscape" paperSize="9" scale="98" r:id="rId1"/>
  <rowBreaks count="4" manualBreakCount="4">
    <brk id="21" max="17" man="1"/>
    <brk id="42" max="255" man="1"/>
    <brk id="63" max="17" man="1"/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rightToLeft="1" tabSelected="1" view="pageBreakPreview" zoomScale="78" zoomScaleSheetLayoutView="78" zoomScalePageLayoutView="0" workbookViewId="0" topLeftCell="A1">
      <selection activeCell="G9" sqref="G9"/>
    </sheetView>
  </sheetViews>
  <sheetFormatPr defaultColWidth="9.00390625" defaultRowHeight="15"/>
  <cols>
    <col min="1" max="1" width="24.421875" style="2" customWidth="1"/>
    <col min="2" max="14" width="11.57421875" style="2" customWidth="1"/>
    <col min="15" max="15" width="4.57421875" style="2" customWidth="1"/>
    <col min="16" max="16" width="6.28125" style="2" bestFit="1" customWidth="1"/>
    <col min="17" max="23" width="4.57421875" style="2" customWidth="1"/>
    <col min="24" max="16384" width="9.00390625" style="2" customWidth="1"/>
  </cols>
  <sheetData>
    <row r="1" spans="1:14" ht="29.25" customHeight="1">
      <c r="A1" s="113" t="s">
        <v>189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ht="27.75">
      <c r="A2" s="88" t="s">
        <v>1</v>
      </c>
      <c r="B2" s="88" t="s">
        <v>188</v>
      </c>
      <c r="C2" s="88"/>
      <c r="D2" s="88" t="s">
        <v>188</v>
      </c>
      <c r="E2" s="88"/>
      <c r="F2" s="88" t="s">
        <v>187</v>
      </c>
      <c r="G2" s="88"/>
      <c r="H2" s="88" t="s">
        <v>186</v>
      </c>
      <c r="I2" s="88"/>
      <c r="J2" s="114" t="s">
        <v>205</v>
      </c>
      <c r="K2" s="115"/>
      <c r="L2" s="88" t="s">
        <v>185</v>
      </c>
      <c r="M2" s="88"/>
      <c r="N2" s="88" t="s">
        <v>17</v>
      </c>
      <c r="O2" s="88"/>
      <c r="P2" s="88"/>
    </row>
    <row r="3" spans="1:16" ht="27.75">
      <c r="A3" s="88"/>
      <c r="B3" s="28" t="s">
        <v>104</v>
      </c>
      <c r="C3" s="28" t="s">
        <v>105</v>
      </c>
      <c r="D3" s="28" t="s">
        <v>104</v>
      </c>
      <c r="E3" s="28" t="s">
        <v>105</v>
      </c>
      <c r="F3" s="28" t="s">
        <v>104</v>
      </c>
      <c r="G3" s="28" t="s">
        <v>105</v>
      </c>
      <c r="H3" s="28" t="s">
        <v>104</v>
      </c>
      <c r="I3" s="28" t="s">
        <v>105</v>
      </c>
      <c r="J3" s="57" t="s">
        <v>104</v>
      </c>
      <c r="K3" s="57" t="s">
        <v>105</v>
      </c>
      <c r="L3" s="28" t="s">
        <v>104</v>
      </c>
      <c r="M3" s="28" t="s">
        <v>105</v>
      </c>
      <c r="N3" s="28" t="s">
        <v>104</v>
      </c>
      <c r="O3" s="28" t="s">
        <v>105</v>
      </c>
      <c r="P3" s="28" t="s">
        <v>21</v>
      </c>
    </row>
    <row r="4" spans="1:16" ht="21.75" customHeight="1">
      <c r="A4" s="28" t="s">
        <v>120</v>
      </c>
      <c r="B4" s="56">
        <v>12</v>
      </c>
      <c r="C4" s="56">
        <v>1</v>
      </c>
      <c r="D4" s="56">
        <v>20</v>
      </c>
      <c r="E4" s="56">
        <v>4</v>
      </c>
      <c r="F4" s="56">
        <v>27</v>
      </c>
      <c r="G4" s="56">
        <v>22</v>
      </c>
      <c r="H4" s="56">
        <v>7</v>
      </c>
      <c r="I4" s="56">
        <v>1</v>
      </c>
      <c r="J4" s="56">
        <v>9</v>
      </c>
      <c r="K4" s="56">
        <v>12</v>
      </c>
      <c r="L4" s="56">
        <v>15</v>
      </c>
      <c r="M4" s="56">
        <v>7</v>
      </c>
      <c r="N4" s="28">
        <f aca="true" t="shared" si="0" ref="N4:N30">L4+H4+F4+D4+B4</f>
        <v>81</v>
      </c>
      <c r="O4" s="28">
        <f aca="true" t="shared" si="1" ref="O4:O30">M4+I4+G4+E4+C4</f>
        <v>35</v>
      </c>
      <c r="P4" s="28">
        <f aca="true" t="shared" si="2" ref="P4:P29">O4+N4</f>
        <v>116</v>
      </c>
    </row>
    <row r="5" spans="1:16" ht="21.75" customHeight="1">
      <c r="A5" s="27" t="s">
        <v>184</v>
      </c>
      <c r="B5" s="27">
        <v>3</v>
      </c>
      <c r="C5" s="27">
        <v>0</v>
      </c>
      <c r="D5" s="27">
        <v>1</v>
      </c>
      <c r="E5" s="27">
        <v>2</v>
      </c>
      <c r="F5" s="27">
        <v>3</v>
      </c>
      <c r="G5" s="27">
        <v>2</v>
      </c>
      <c r="H5" s="27">
        <v>1</v>
      </c>
      <c r="I5" s="27">
        <v>1</v>
      </c>
      <c r="J5" s="55">
        <v>0</v>
      </c>
      <c r="K5" s="55">
        <v>4</v>
      </c>
      <c r="L5" s="27">
        <v>1</v>
      </c>
      <c r="M5" s="27">
        <v>0</v>
      </c>
      <c r="N5" s="28">
        <f t="shared" si="0"/>
        <v>9</v>
      </c>
      <c r="O5" s="28">
        <f t="shared" si="1"/>
        <v>5</v>
      </c>
      <c r="P5" s="28">
        <f t="shared" si="2"/>
        <v>14</v>
      </c>
    </row>
    <row r="6" spans="1:16" ht="21.75" customHeight="1">
      <c r="A6" s="27" t="s">
        <v>122</v>
      </c>
      <c r="B6" s="27">
        <v>2</v>
      </c>
      <c r="C6" s="27">
        <v>0</v>
      </c>
      <c r="D6" s="27">
        <v>3</v>
      </c>
      <c r="E6" s="27">
        <v>0</v>
      </c>
      <c r="F6" s="27">
        <v>10</v>
      </c>
      <c r="G6" s="27">
        <v>10</v>
      </c>
      <c r="H6" s="27">
        <v>3</v>
      </c>
      <c r="I6" s="27">
        <v>3</v>
      </c>
      <c r="J6" s="55">
        <v>7</v>
      </c>
      <c r="K6" s="55">
        <v>1</v>
      </c>
      <c r="L6" s="27">
        <v>54</v>
      </c>
      <c r="M6" s="27">
        <v>7</v>
      </c>
      <c r="N6" s="28">
        <f t="shared" si="0"/>
        <v>72</v>
      </c>
      <c r="O6" s="28">
        <f t="shared" si="1"/>
        <v>20</v>
      </c>
      <c r="P6" s="28">
        <f t="shared" si="2"/>
        <v>92</v>
      </c>
    </row>
    <row r="7" spans="1:16" ht="21.75" customHeight="1">
      <c r="A7" s="27" t="s">
        <v>183</v>
      </c>
      <c r="B7" s="27">
        <v>1</v>
      </c>
      <c r="C7" s="27">
        <v>0</v>
      </c>
      <c r="D7" s="27">
        <v>6</v>
      </c>
      <c r="E7" s="27">
        <v>0</v>
      </c>
      <c r="F7" s="27">
        <v>8</v>
      </c>
      <c r="G7" s="27">
        <v>4</v>
      </c>
      <c r="H7" s="27">
        <v>1</v>
      </c>
      <c r="I7" s="27">
        <v>0</v>
      </c>
      <c r="J7" s="55">
        <v>2</v>
      </c>
      <c r="K7" s="55">
        <v>2</v>
      </c>
      <c r="L7" s="27">
        <v>3</v>
      </c>
      <c r="M7" s="27">
        <v>3</v>
      </c>
      <c r="N7" s="28">
        <f t="shared" si="0"/>
        <v>19</v>
      </c>
      <c r="O7" s="28">
        <f t="shared" si="1"/>
        <v>7</v>
      </c>
      <c r="P7" s="28">
        <f t="shared" si="2"/>
        <v>26</v>
      </c>
    </row>
    <row r="8" spans="1:16" ht="21.75" customHeight="1">
      <c r="A8" s="27" t="s">
        <v>182</v>
      </c>
      <c r="B8" s="27">
        <v>4</v>
      </c>
      <c r="C8" s="27">
        <v>0</v>
      </c>
      <c r="D8" s="27">
        <v>14</v>
      </c>
      <c r="E8" s="27">
        <v>1</v>
      </c>
      <c r="F8" s="27">
        <v>30</v>
      </c>
      <c r="G8" s="27">
        <v>2</v>
      </c>
      <c r="H8" s="27">
        <v>1</v>
      </c>
      <c r="I8" s="27">
        <v>0</v>
      </c>
      <c r="J8" s="55">
        <v>4</v>
      </c>
      <c r="K8" s="55">
        <v>3</v>
      </c>
      <c r="L8" s="27">
        <v>1</v>
      </c>
      <c r="M8" s="27">
        <v>1</v>
      </c>
      <c r="N8" s="28">
        <f t="shared" si="0"/>
        <v>50</v>
      </c>
      <c r="O8" s="28">
        <f t="shared" si="1"/>
        <v>4</v>
      </c>
      <c r="P8" s="28">
        <f t="shared" si="2"/>
        <v>54</v>
      </c>
    </row>
    <row r="9" spans="1:16" ht="21.75" customHeight="1">
      <c r="A9" s="27" t="s">
        <v>181</v>
      </c>
      <c r="B9" s="27">
        <v>3</v>
      </c>
      <c r="C9" s="27">
        <v>0</v>
      </c>
      <c r="D9" s="27">
        <v>4</v>
      </c>
      <c r="E9" s="27">
        <v>0</v>
      </c>
      <c r="F9" s="27">
        <v>18</v>
      </c>
      <c r="G9" s="27">
        <v>3</v>
      </c>
      <c r="H9" s="27">
        <v>6</v>
      </c>
      <c r="I9" s="27">
        <v>0</v>
      </c>
      <c r="J9" s="55">
        <v>5</v>
      </c>
      <c r="K9" s="55">
        <v>1</v>
      </c>
      <c r="L9" s="27">
        <v>6</v>
      </c>
      <c r="M9" s="27">
        <v>2</v>
      </c>
      <c r="N9" s="28">
        <f t="shared" si="0"/>
        <v>37</v>
      </c>
      <c r="O9" s="28">
        <f t="shared" si="1"/>
        <v>5</v>
      </c>
      <c r="P9" s="28">
        <f t="shared" si="2"/>
        <v>42</v>
      </c>
    </row>
    <row r="10" spans="1:16" ht="21.75" customHeight="1">
      <c r="A10" s="27" t="s">
        <v>180</v>
      </c>
      <c r="B10" s="27">
        <v>34</v>
      </c>
      <c r="C10" s="27">
        <v>0</v>
      </c>
      <c r="D10" s="27">
        <v>18</v>
      </c>
      <c r="E10" s="27">
        <v>0</v>
      </c>
      <c r="F10" s="27">
        <v>16</v>
      </c>
      <c r="G10" s="27">
        <v>2</v>
      </c>
      <c r="H10" s="27">
        <v>1</v>
      </c>
      <c r="I10" s="27">
        <v>0</v>
      </c>
      <c r="J10" s="55">
        <v>5</v>
      </c>
      <c r="K10" s="55">
        <v>1</v>
      </c>
      <c r="L10" s="27">
        <v>19</v>
      </c>
      <c r="M10" s="27">
        <v>3</v>
      </c>
      <c r="N10" s="28">
        <f t="shared" si="0"/>
        <v>88</v>
      </c>
      <c r="O10" s="28">
        <f t="shared" si="1"/>
        <v>5</v>
      </c>
      <c r="P10" s="28">
        <f t="shared" si="2"/>
        <v>93</v>
      </c>
    </row>
    <row r="11" spans="1:16" ht="21.75" customHeight="1">
      <c r="A11" s="27" t="s">
        <v>179</v>
      </c>
      <c r="B11" s="27">
        <v>28</v>
      </c>
      <c r="C11" s="27">
        <v>0</v>
      </c>
      <c r="D11" s="27">
        <v>33</v>
      </c>
      <c r="E11" s="27">
        <v>2</v>
      </c>
      <c r="F11" s="27">
        <v>27</v>
      </c>
      <c r="G11" s="27">
        <v>2</v>
      </c>
      <c r="H11" s="27">
        <v>0</v>
      </c>
      <c r="I11" s="27">
        <v>0</v>
      </c>
      <c r="J11" s="55">
        <v>7</v>
      </c>
      <c r="K11" s="55">
        <v>3</v>
      </c>
      <c r="L11" s="27">
        <v>24</v>
      </c>
      <c r="M11" s="27">
        <v>73</v>
      </c>
      <c r="N11" s="28">
        <f t="shared" si="0"/>
        <v>112</v>
      </c>
      <c r="O11" s="28">
        <f t="shared" si="1"/>
        <v>77</v>
      </c>
      <c r="P11" s="28">
        <f t="shared" si="2"/>
        <v>189</v>
      </c>
    </row>
    <row r="12" spans="1:16" ht="21.75" customHeight="1">
      <c r="A12" s="27" t="s">
        <v>178</v>
      </c>
      <c r="B12" s="27">
        <v>8</v>
      </c>
      <c r="C12" s="27">
        <v>0</v>
      </c>
      <c r="D12" s="27">
        <v>12</v>
      </c>
      <c r="E12" s="27">
        <v>0</v>
      </c>
      <c r="F12" s="27">
        <v>7</v>
      </c>
      <c r="G12" s="27">
        <v>4</v>
      </c>
      <c r="H12" s="27">
        <v>0</v>
      </c>
      <c r="I12" s="27">
        <v>0</v>
      </c>
      <c r="J12" s="55">
        <v>1</v>
      </c>
      <c r="K12" s="55"/>
      <c r="L12" s="27">
        <v>5</v>
      </c>
      <c r="M12" s="27">
        <v>20</v>
      </c>
      <c r="N12" s="28">
        <f t="shared" si="0"/>
        <v>32</v>
      </c>
      <c r="O12" s="28">
        <f t="shared" si="1"/>
        <v>24</v>
      </c>
      <c r="P12" s="28">
        <f t="shared" si="2"/>
        <v>56</v>
      </c>
    </row>
    <row r="13" spans="1:16" ht="21.75" customHeight="1">
      <c r="A13" s="27" t="s">
        <v>177</v>
      </c>
      <c r="B13" s="27">
        <v>21</v>
      </c>
      <c r="C13" s="27">
        <v>0</v>
      </c>
      <c r="D13" s="27">
        <v>25</v>
      </c>
      <c r="E13" s="27">
        <v>0</v>
      </c>
      <c r="F13" s="27">
        <v>39</v>
      </c>
      <c r="G13" s="27">
        <v>6</v>
      </c>
      <c r="H13" s="27">
        <v>1</v>
      </c>
      <c r="I13" s="27">
        <v>0</v>
      </c>
      <c r="J13" s="55">
        <v>9</v>
      </c>
      <c r="K13" s="55">
        <v>1</v>
      </c>
      <c r="L13" s="27">
        <v>91</v>
      </c>
      <c r="M13" s="27">
        <v>44</v>
      </c>
      <c r="N13" s="28">
        <f t="shared" si="0"/>
        <v>177</v>
      </c>
      <c r="O13" s="28">
        <f t="shared" si="1"/>
        <v>50</v>
      </c>
      <c r="P13" s="28">
        <f t="shared" si="2"/>
        <v>227</v>
      </c>
    </row>
    <row r="14" spans="1:16" ht="21.75" customHeight="1">
      <c r="A14" s="27" t="s">
        <v>176</v>
      </c>
      <c r="B14" s="27">
        <v>41</v>
      </c>
      <c r="C14" s="27">
        <v>1</v>
      </c>
      <c r="D14" s="27">
        <v>38</v>
      </c>
      <c r="E14" s="27">
        <v>2</v>
      </c>
      <c r="F14" s="27">
        <v>26</v>
      </c>
      <c r="G14" s="27">
        <v>8</v>
      </c>
      <c r="H14" s="27">
        <v>2</v>
      </c>
      <c r="I14" s="27">
        <v>0</v>
      </c>
      <c r="J14" s="55">
        <v>13</v>
      </c>
      <c r="K14" s="55">
        <v>4</v>
      </c>
      <c r="L14" s="27">
        <v>36</v>
      </c>
      <c r="M14" s="27">
        <v>72</v>
      </c>
      <c r="N14" s="28">
        <f t="shared" si="0"/>
        <v>143</v>
      </c>
      <c r="O14" s="28">
        <f t="shared" si="1"/>
        <v>83</v>
      </c>
      <c r="P14" s="28">
        <f t="shared" si="2"/>
        <v>226</v>
      </c>
    </row>
    <row r="15" spans="1:16" ht="21.75" customHeight="1">
      <c r="A15" s="27" t="s">
        <v>175</v>
      </c>
      <c r="B15" s="27">
        <v>1</v>
      </c>
      <c r="C15" s="27">
        <v>0</v>
      </c>
      <c r="D15" s="27">
        <v>5</v>
      </c>
      <c r="E15" s="27">
        <v>2</v>
      </c>
      <c r="F15" s="27">
        <v>12</v>
      </c>
      <c r="G15" s="27">
        <v>2</v>
      </c>
      <c r="H15" s="27">
        <v>1</v>
      </c>
      <c r="I15" s="27">
        <v>0</v>
      </c>
      <c r="J15" s="55">
        <v>2</v>
      </c>
      <c r="K15" s="55">
        <v>1</v>
      </c>
      <c r="L15" s="27">
        <v>13</v>
      </c>
      <c r="M15" s="27">
        <v>18</v>
      </c>
      <c r="N15" s="28">
        <f t="shared" si="0"/>
        <v>32</v>
      </c>
      <c r="O15" s="28">
        <f t="shared" si="1"/>
        <v>22</v>
      </c>
      <c r="P15" s="28">
        <f t="shared" si="2"/>
        <v>54</v>
      </c>
    </row>
    <row r="16" spans="1:16" ht="21.75" customHeight="1">
      <c r="A16" s="27" t="s">
        <v>174</v>
      </c>
      <c r="B16" s="27">
        <v>24</v>
      </c>
      <c r="C16" s="27">
        <v>1</v>
      </c>
      <c r="D16" s="27">
        <v>16</v>
      </c>
      <c r="E16" s="27">
        <v>1</v>
      </c>
      <c r="F16" s="27">
        <v>13</v>
      </c>
      <c r="G16" s="27">
        <v>7</v>
      </c>
      <c r="H16" s="27">
        <v>0</v>
      </c>
      <c r="I16" s="27">
        <v>0</v>
      </c>
      <c r="J16" s="55">
        <v>2</v>
      </c>
      <c r="K16" s="55">
        <v>2</v>
      </c>
      <c r="L16" s="27">
        <v>26</v>
      </c>
      <c r="M16" s="27">
        <v>37</v>
      </c>
      <c r="N16" s="28">
        <f t="shared" si="0"/>
        <v>79</v>
      </c>
      <c r="O16" s="28">
        <f t="shared" si="1"/>
        <v>46</v>
      </c>
      <c r="P16" s="28">
        <f t="shared" si="2"/>
        <v>125</v>
      </c>
    </row>
    <row r="17" spans="1:16" ht="21.75" customHeight="1">
      <c r="A17" s="27" t="s">
        <v>173</v>
      </c>
      <c r="B17" s="27">
        <v>32</v>
      </c>
      <c r="C17" s="27">
        <v>1</v>
      </c>
      <c r="D17" s="27">
        <v>46</v>
      </c>
      <c r="E17" s="27">
        <v>4</v>
      </c>
      <c r="F17" s="27">
        <v>32</v>
      </c>
      <c r="G17" s="27">
        <v>13</v>
      </c>
      <c r="H17" s="27">
        <v>3</v>
      </c>
      <c r="I17" s="27">
        <v>0</v>
      </c>
      <c r="J17" s="55">
        <v>4</v>
      </c>
      <c r="K17" s="55">
        <v>9</v>
      </c>
      <c r="L17" s="27">
        <v>12</v>
      </c>
      <c r="M17" s="27">
        <v>39</v>
      </c>
      <c r="N17" s="28">
        <f t="shared" si="0"/>
        <v>125</v>
      </c>
      <c r="O17" s="28">
        <f t="shared" si="1"/>
        <v>57</v>
      </c>
      <c r="P17" s="28">
        <f t="shared" si="2"/>
        <v>182</v>
      </c>
    </row>
    <row r="18" spans="1:16" ht="21.75" customHeight="1">
      <c r="A18" s="27" t="s">
        <v>172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55"/>
      <c r="K18" s="55">
        <v>3</v>
      </c>
      <c r="L18" s="27">
        <v>3</v>
      </c>
      <c r="M18" s="27">
        <v>3</v>
      </c>
      <c r="N18" s="28">
        <f t="shared" si="0"/>
        <v>3</v>
      </c>
      <c r="O18" s="28">
        <f t="shared" si="1"/>
        <v>3</v>
      </c>
      <c r="P18" s="28">
        <f t="shared" si="2"/>
        <v>6</v>
      </c>
    </row>
    <row r="19" spans="1:16" ht="21.75" customHeight="1">
      <c r="A19" s="27" t="s">
        <v>171</v>
      </c>
      <c r="B19" s="27">
        <v>3</v>
      </c>
      <c r="C19" s="27">
        <v>0</v>
      </c>
      <c r="D19" s="27">
        <v>1</v>
      </c>
      <c r="E19" s="27">
        <v>1</v>
      </c>
      <c r="F19" s="27">
        <v>6</v>
      </c>
      <c r="G19" s="27">
        <v>0</v>
      </c>
      <c r="H19" s="27">
        <v>0</v>
      </c>
      <c r="I19" s="27">
        <v>0</v>
      </c>
      <c r="J19" s="55"/>
      <c r="K19" s="55">
        <v>2</v>
      </c>
      <c r="L19" s="27">
        <v>3</v>
      </c>
      <c r="M19" s="27">
        <v>4</v>
      </c>
      <c r="N19" s="28">
        <f t="shared" si="0"/>
        <v>13</v>
      </c>
      <c r="O19" s="28">
        <f t="shared" si="1"/>
        <v>5</v>
      </c>
      <c r="P19" s="28">
        <f t="shared" si="2"/>
        <v>18</v>
      </c>
    </row>
    <row r="20" spans="1:16" ht="21.75" customHeight="1">
      <c r="A20" s="27" t="s">
        <v>170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5</v>
      </c>
      <c r="I20" s="27">
        <v>0</v>
      </c>
      <c r="J20" s="55">
        <v>1</v>
      </c>
      <c r="K20" s="55">
        <v>1</v>
      </c>
      <c r="L20" s="27">
        <v>4</v>
      </c>
      <c r="M20" s="27">
        <v>1</v>
      </c>
      <c r="N20" s="28">
        <f t="shared" si="0"/>
        <v>9</v>
      </c>
      <c r="O20" s="28">
        <f t="shared" si="1"/>
        <v>1</v>
      </c>
      <c r="P20" s="28">
        <f t="shared" si="2"/>
        <v>10</v>
      </c>
    </row>
    <row r="21" spans="1:16" ht="21.75" customHeight="1">
      <c r="A21" s="27" t="s">
        <v>169</v>
      </c>
      <c r="B21" s="27">
        <v>1</v>
      </c>
      <c r="C21" s="27">
        <v>0</v>
      </c>
      <c r="D21" s="27">
        <v>0</v>
      </c>
      <c r="E21" s="27">
        <v>0</v>
      </c>
      <c r="F21" s="27">
        <v>1</v>
      </c>
      <c r="G21" s="27">
        <v>1</v>
      </c>
      <c r="H21" s="27">
        <v>2</v>
      </c>
      <c r="I21" s="27">
        <v>0</v>
      </c>
      <c r="J21" s="55"/>
      <c r="K21" s="55">
        <v>1</v>
      </c>
      <c r="L21" s="27">
        <v>2</v>
      </c>
      <c r="M21" s="27">
        <v>4</v>
      </c>
      <c r="N21" s="28">
        <f t="shared" si="0"/>
        <v>6</v>
      </c>
      <c r="O21" s="28">
        <f t="shared" si="1"/>
        <v>5</v>
      </c>
      <c r="P21" s="28">
        <f t="shared" si="2"/>
        <v>11</v>
      </c>
    </row>
    <row r="22" spans="1:16" ht="21.75" customHeight="1">
      <c r="A22" s="27" t="s">
        <v>168</v>
      </c>
      <c r="B22" s="27">
        <v>1</v>
      </c>
      <c r="C22" s="27">
        <v>0</v>
      </c>
      <c r="D22" s="27">
        <v>1</v>
      </c>
      <c r="E22" s="27">
        <v>0</v>
      </c>
      <c r="F22" s="27">
        <v>0</v>
      </c>
      <c r="G22" s="27">
        <v>0</v>
      </c>
      <c r="H22" s="27">
        <v>4</v>
      </c>
      <c r="I22" s="27">
        <v>0</v>
      </c>
      <c r="J22" s="55">
        <v>1</v>
      </c>
      <c r="K22" s="55">
        <v>3</v>
      </c>
      <c r="L22" s="27">
        <v>8</v>
      </c>
      <c r="M22" s="27">
        <v>0</v>
      </c>
      <c r="N22" s="28">
        <f t="shared" si="0"/>
        <v>14</v>
      </c>
      <c r="O22" s="28">
        <f t="shared" si="1"/>
        <v>0</v>
      </c>
      <c r="P22" s="28">
        <f t="shared" si="2"/>
        <v>14</v>
      </c>
    </row>
    <row r="23" spans="1:16" ht="21.75" customHeight="1">
      <c r="A23" s="27" t="s">
        <v>167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28</v>
      </c>
      <c r="I23" s="27">
        <v>10</v>
      </c>
      <c r="J23" s="55"/>
      <c r="K23" s="55">
        <v>2</v>
      </c>
      <c r="L23" s="27">
        <v>11</v>
      </c>
      <c r="M23" s="27">
        <v>4</v>
      </c>
      <c r="N23" s="28">
        <f t="shared" si="0"/>
        <v>39</v>
      </c>
      <c r="O23" s="28">
        <f t="shared" si="1"/>
        <v>14</v>
      </c>
      <c r="P23" s="28">
        <f t="shared" si="2"/>
        <v>53</v>
      </c>
    </row>
    <row r="24" spans="1:16" ht="21.75" customHeight="1">
      <c r="A24" s="27" t="s">
        <v>166</v>
      </c>
      <c r="B24" s="27">
        <v>0</v>
      </c>
      <c r="C24" s="27">
        <v>0</v>
      </c>
      <c r="D24" s="27">
        <v>2</v>
      </c>
      <c r="E24" s="27">
        <v>0</v>
      </c>
      <c r="F24" s="27">
        <v>2</v>
      </c>
      <c r="G24" s="27">
        <v>0</v>
      </c>
      <c r="H24" s="27">
        <v>4</v>
      </c>
      <c r="I24" s="27">
        <v>0</v>
      </c>
      <c r="J24" s="55"/>
      <c r="K24" s="55"/>
      <c r="L24" s="27">
        <v>1</v>
      </c>
      <c r="M24" s="27">
        <v>0</v>
      </c>
      <c r="N24" s="28">
        <f t="shared" si="0"/>
        <v>9</v>
      </c>
      <c r="O24" s="28">
        <f t="shared" si="1"/>
        <v>0</v>
      </c>
      <c r="P24" s="28">
        <f t="shared" si="2"/>
        <v>9</v>
      </c>
    </row>
    <row r="25" spans="1:16" ht="21.75" customHeight="1">
      <c r="A25" s="27" t="s">
        <v>165</v>
      </c>
      <c r="B25" s="27">
        <v>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55"/>
      <c r="K25" s="55">
        <v>2</v>
      </c>
      <c r="L25" s="27">
        <v>0</v>
      </c>
      <c r="M25" s="27">
        <v>0</v>
      </c>
      <c r="N25" s="28">
        <f t="shared" si="0"/>
        <v>2</v>
      </c>
      <c r="O25" s="28">
        <f t="shared" si="1"/>
        <v>0</v>
      </c>
      <c r="P25" s="28">
        <f t="shared" si="2"/>
        <v>2</v>
      </c>
    </row>
    <row r="26" spans="1:16" ht="21.75" customHeight="1">
      <c r="A26" s="27" t="s">
        <v>164</v>
      </c>
      <c r="B26" s="27">
        <v>0</v>
      </c>
      <c r="C26" s="27">
        <v>0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55"/>
      <c r="K26" s="55"/>
      <c r="L26" s="27">
        <v>0</v>
      </c>
      <c r="M26" s="27">
        <v>0</v>
      </c>
      <c r="N26" s="28">
        <f t="shared" si="0"/>
        <v>1</v>
      </c>
      <c r="O26" s="28">
        <f t="shared" si="1"/>
        <v>0</v>
      </c>
      <c r="P26" s="28">
        <f t="shared" si="2"/>
        <v>1</v>
      </c>
    </row>
    <row r="27" spans="1:16" ht="21.75" customHeight="1">
      <c r="A27" s="27" t="s">
        <v>163</v>
      </c>
      <c r="B27" s="27">
        <v>0</v>
      </c>
      <c r="C27" s="27">
        <v>0</v>
      </c>
      <c r="D27" s="27">
        <v>0</v>
      </c>
      <c r="E27" s="27">
        <v>0</v>
      </c>
      <c r="F27" s="27">
        <v>1</v>
      </c>
      <c r="G27" s="27">
        <v>1</v>
      </c>
      <c r="H27" s="27">
        <v>1</v>
      </c>
      <c r="I27" s="27">
        <v>0</v>
      </c>
      <c r="J27" s="55"/>
      <c r="K27" s="55">
        <v>1</v>
      </c>
      <c r="L27" s="27">
        <v>4</v>
      </c>
      <c r="M27" s="27">
        <v>15</v>
      </c>
      <c r="N27" s="28">
        <f t="shared" si="0"/>
        <v>6</v>
      </c>
      <c r="O27" s="28">
        <f t="shared" si="1"/>
        <v>16</v>
      </c>
      <c r="P27" s="28">
        <f t="shared" si="2"/>
        <v>22</v>
      </c>
    </row>
    <row r="28" spans="1:16" ht="21.75" customHeight="1">
      <c r="A28" s="27" t="s">
        <v>162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3</v>
      </c>
      <c r="H28" s="27">
        <v>0</v>
      </c>
      <c r="I28" s="27">
        <v>0</v>
      </c>
      <c r="J28" s="55"/>
      <c r="K28" s="55"/>
      <c r="L28" s="27">
        <v>1</v>
      </c>
      <c r="M28" s="27">
        <v>1</v>
      </c>
      <c r="N28" s="28">
        <f t="shared" si="0"/>
        <v>1</v>
      </c>
      <c r="O28" s="28">
        <f t="shared" si="1"/>
        <v>4</v>
      </c>
      <c r="P28" s="28">
        <f t="shared" si="2"/>
        <v>5</v>
      </c>
    </row>
    <row r="29" spans="1:16" ht="21.75" customHeight="1">
      <c r="A29" s="27" t="s">
        <v>161</v>
      </c>
      <c r="B29" s="27">
        <v>0</v>
      </c>
      <c r="C29" s="27">
        <v>0</v>
      </c>
      <c r="D29" s="27">
        <v>1</v>
      </c>
      <c r="E29" s="27">
        <v>0</v>
      </c>
      <c r="F29" s="27">
        <v>2</v>
      </c>
      <c r="G29" s="27">
        <v>0</v>
      </c>
      <c r="H29" s="27">
        <v>0</v>
      </c>
      <c r="I29" s="27">
        <v>0</v>
      </c>
      <c r="J29" s="55"/>
      <c r="K29" s="55"/>
      <c r="L29" s="27">
        <v>0</v>
      </c>
      <c r="M29" s="27">
        <v>1</v>
      </c>
      <c r="N29" s="28">
        <f t="shared" si="0"/>
        <v>3</v>
      </c>
      <c r="O29" s="28">
        <f t="shared" si="1"/>
        <v>1</v>
      </c>
      <c r="P29" s="28">
        <f t="shared" si="2"/>
        <v>4</v>
      </c>
    </row>
    <row r="30" spans="1:16" ht="36.75" customHeight="1">
      <c r="A30" s="28" t="s">
        <v>95</v>
      </c>
      <c r="B30" s="28">
        <f aca="true" t="shared" si="3" ref="B30:M30">SUM(B4:B29)</f>
        <v>221</v>
      </c>
      <c r="C30" s="28">
        <f t="shared" si="3"/>
        <v>4</v>
      </c>
      <c r="D30" s="28">
        <f t="shared" si="3"/>
        <v>247</v>
      </c>
      <c r="E30" s="28">
        <f t="shared" si="3"/>
        <v>19</v>
      </c>
      <c r="F30" s="28">
        <f t="shared" si="3"/>
        <v>280</v>
      </c>
      <c r="G30" s="28">
        <f t="shared" si="3"/>
        <v>92</v>
      </c>
      <c r="H30" s="28">
        <f t="shared" si="3"/>
        <v>71</v>
      </c>
      <c r="I30" s="28">
        <f t="shared" si="3"/>
        <v>15</v>
      </c>
      <c r="J30" s="57">
        <v>72</v>
      </c>
      <c r="K30" s="57">
        <v>59</v>
      </c>
      <c r="L30" s="28">
        <f t="shared" si="3"/>
        <v>343</v>
      </c>
      <c r="M30" s="28">
        <f t="shared" si="3"/>
        <v>359</v>
      </c>
      <c r="N30" s="28">
        <f t="shared" si="0"/>
        <v>1162</v>
      </c>
      <c r="O30" s="28">
        <f t="shared" si="1"/>
        <v>489</v>
      </c>
      <c r="P30" s="28">
        <f>O30+N30</f>
        <v>1651</v>
      </c>
    </row>
  </sheetData>
  <sheetProtection/>
  <mergeCells count="9">
    <mergeCell ref="A1:N1"/>
    <mergeCell ref="A2:A3"/>
    <mergeCell ref="B2:C2"/>
    <mergeCell ref="D2:E2"/>
    <mergeCell ref="F2:G2"/>
    <mergeCell ref="H2:I2"/>
    <mergeCell ref="L2:M2"/>
    <mergeCell ref="N2:P2"/>
    <mergeCell ref="J2:K2"/>
  </mergeCells>
  <printOptions horizontalCentered="1" verticalCentered="1"/>
  <pageMargins left="0" right="0" top="0" bottom="0" header="0" footer="0"/>
  <pageSetup fitToHeight="1" fitToWidth="1" horizontalDpi="200" verticalDpi="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6"/>
  <sheetViews>
    <sheetView rightToLeft="1" view="pageBreakPreview" zoomScale="60" zoomScaleNormal="70" zoomScalePageLayoutView="0" workbookViewId="0" topLeftCell="A1">
      <selection activeCell="C13" sqref="C13"/>
    </sheetView>
  </sheetViews>
  <sheetFormatPr defaultColWidth="9.00390625" defaultRowHeight="15"/>
  <cols>
    <col min="1" max="1" width="9.00390625" style="34" customWidth="1"/>
    <col min="2" max="2" width="22.00390625" style="3" bestFit="1" customWidth="1"/>
    <col min="3" max="8" width="5.140625" style="3" customWidth="1"/>
    <col min="9" max="9" width="5.7109375" style="3" bestFit="1" customWidth="1"/>
    <col min="10" max="10" width="7.140625" style="3" bestFit="1" customWidth="1"/>
    <col min="11" max="11" width="5.7109375" style="3" bestFit="1" customWidth="1"/>
    <col min="12" max="12" width="7.140625" style="3" bestFit="1" customWidth="1"/>
    <col min="13" max="15" width="5.140625" style="3" customWidth="1"/>
    <col min="16" max="16" width="5.7109375" style="3" bestFit="1" customWidth="1"/>
    <col min="17" max="30" width="5.140625" style="3" customWidth="1"/>
    <col min="31" max="32" width="7.140625" style="3" bestFit="1" customWidth="1"/>
    <col min="33" max="34" width="5.140625" style="3" customWidth="1"/>
    <col min="35" max="16384" width="9.00390625" style="3" customWidth="1"/>
  </cols>
  <sheetData>
    <row r="1" spans="1:34" ht="27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ht="27.75">
      <c r="A2" s="64" t="s">
        <v>1</v>
      </c>
      <c r="B2" s="20" t="s">
        <v>2</v>
      </c>
      <c r="C2" s="70" t="s">
        <v>3</v>
      </c>
      <c r="D2" s="70"/>
      <c r="E2" s="70" t="s">
        <v>4</v>
      </c>
      <c r="F2" s="70"/>
      <c r="G2" s="70" t="s">
        <v>5</v>
      </c>
      <c r="H2" s="70"/>
      <c r="I2" s="70" t="s">
        <v>6</v>
      </c>
      <c r="J2" s="70"/>
      <c r="K2" s="70" t="s">
        <v>7</v>
      </c>
      <c r="L2" s="70"/>
      <c r="M2" s="70" t="s">
        <v>8</v>
      </c>
      <c r="N2" s="70"/>
      <c r="O2" s="70" t="s">
        <v>9</v>
      </c>
      <c r="P2" s="70"/>
      <c r="Q2" s="70" t="s">
        <v>10</v>
      </c>
      <c r="R2" s="70"/>
      <c r="S2" s="70" t="s">
        <v>11</v>
      </c>
      <c r="T2" s="70"/>
      <c r="U2" s="70" t="s">
        <v>12</v>
      </c>
      <c r="V2" s="70"/>
      <c r="W2" s="70" t="s">
        <v>13</v>
      </c>
      <c r="X2" s="70"/>
      <c r="Y2" s="70" t="s">
        <v>14</v>
      </c>
      <c r="Z2" s="70"/>
      <c r="AA2" s="70" t="s">
        <v>15</v>
      </c>
      <c r="AB2" s="70"/>
      <c r="AC2" s="70" t="s">
        <v>16</v>
      </c>
      <c r="AD2" s="70"/>
      <c r="AE2" s="70" t="s">
        <v>17</v>
      </c>
      <c r="AF2" s="70"/>
      <c r="AG2" s="70"/>
      <c r="AH2" s="70"/>
    </row>
    <row r="3" spans="1:34" ht="27.75">
      <c r="A3" s="64"/>
      <c r="B3" s="20" t="s">
        <v>18</v>
      </c>
      <c r="C3" s="25" t="s">
        <v>19</v>
      </c>
      <c r="D3" s="25" t="s">
        <v>20</v>
      </c>
      <c r="E3" s="25" t="s">
        <v>19</v>
      </c>
      <c r="F3" s="25" t="s">
        <v>20</v>
      </c>
      <c r="G3" s="25" t="s">
        <v>19</v>
      </c>
      <c r="H3" s="25" t="s">
        <v>20</v>
      </c>
      <c r="I3" s="25" t="s">
        <v>19</v>
      </c>
      <c r="J3" s="25" t="s">
        <v>20</v>
      </c>
      <c r="K3" s="25" t="s">
        <v>19</v>
      </c>
      <c r="L3" s="25" t="s">
        <v>20</v>
      </c>
      <c r="M3" s="25" t="s">
        <v>19</v>
      </c>
      <c r="N3" s="25" t="s">
        <v>20</v>
      </c>
      <c r="O3" s="25" t="s">
        <v>19</v>
      </c>
      <c r="P3" s="25" t="s">
        <v>20</v>
      </c>
      <c r="Q3" s="25" t="s">
        <v>19</v>
      </c>
      <c r="R3" s="25" t="s">
        <v>20</v>
      </c>
      <c r="S3" s="25" t="s">
        <v>19</v>
      </c>
      <c r="T3" s="25" t="s">
        <v>20</v>
      </c>
      <c r="U3" s="25" t="s">
        <v>19</v>
      </c>
      <c r="V3" s="25" t="s">
        <v>20</v>
      </c>
      <c r="W3" s="25" t="s">
        <v>19</v>
      </c>
      <c r="X3" s="25" t="s">
        <v>20</v>
      </c>
      <c r="Y3" s="25" t="s">
        <v>19</v>
      </c>
      <c r="Z3" s="25" t="s">
        <v>20</v>
      </c>
      <c r="AA3" s="25" t="s">
        <v>19</v>
      </c>
      <c r="AB3" s="25" t="s">
        <v>20</v>
      </c>
      <c r="AC3" s="25" t="s">
        <v>19</v>
      </c>
      <c r="AD3" s="25" t="s">
        <v>20</v>
      </c>
      <c r="AE3" s="25" t="s">
        <v>19</v>
      </c>
      <c r="AF3" s="25" t="s">
        <v>20</v>
      </c>
      <c r="AG3" s="70" t="s">
        <v>21</v>
      </c>
      <c r="AH3" s="70"/>
    </row>
    <row r="4" spans="1:34" ht="27.75">
      <c r="A4" s="60" t="s">
        <v>22</v>
      </c>
      <c r="B4" s="60"/>
      <c r="C4" s="21">
        <v>14</v>
      </c>
      <c r="D4" s="21">
        <v>4</v>
      </c>
      <c r="E4" s="21">
        <v>2</v>
      </c>
      <c r="F4" s="21">
        <v>1</v>
      </c>
      <c r="G4" s="21">
        <v>0</v>
      </c>
      <c r="H4" s="21">
        <v>0</v>
      </c>
      <c r="I4" s="21">
        <v>44</v>
      </c>
      <c r="J4" s="21">
        <v>33</v>
      </c>
      <c r="K4" s="21">
        <v>12</v>
      </c>
      <c r="L4" s="21">
        <v>9</v>
      </c>
      <c r="M4" s="21">
        <v>1</v>
      </c>
      <c r="N4" s="21">
        <v>0</v>
      </c>
      <c r="O4" s="21">
        <v>1</v>
      </c>
      <c r="P4" s="21">
        <v>3</v>
      </c>
      <c r="Q4" s="21">
        <v>2</v>
      </c>
      <c r="R4" s="21">
        <v>0</v>
      </c>
      <c r="S4" s="21">
        <v>0</v>
      </c>
      <c r="T4" s="21">
        <v>0</v>
      </c>
      <c r="U4" s="21">
        <v>5</v>
      </c>
      <c r="V4" s="21">
        <v>3</v>
      </c>
      <c r="W4" s="21">
        <v>2</v>
      </c>
      <c r="X4" s="21">
        <v>1</v>
      </c>
      <c r="Y4" s="21">
        <v>0</v>
      </c>
      <c r="Z4" s="21">
        <v>1</v>
      </c>
      <c r="AA4" s="21">
        <v>2</v>
      </c>
      <c r="AB4" s="21">
        <v>3</v>
      </c>
      <c r="AC4" s="21">
        <v>0</v>
      </c>
      <c r="AD4" s="21">
        <v>0</v>
      </c>
      <c r="AE4" s="25">
        <f>C4+E4+G4+I4+K4+M4+O4+Q4+S4+U4+W4+Y4+AA4+AC4</f>
        <v>85</v>
      </c>
      <c r="AF4" s="25">
        <f>D4+F4+H4+J4+L4+N4+P4+R4+T4+V4+X4+Z4+AB4+AD4</f>
        <v>58</v>
      </c>
      <c r="AG4" s="70">
        <f>AE4+AF4</f>
        <v>143</v>
      </c>
      <c r="AH4" s="70"/>
    </row>
    <row r="5" spans="1:34" ht="27.75">
      <c r="A5" s="60" t="s">
        <v>23</v>
      </c>
      <c r="B5" s="60"/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5">
        <f aca="true" t="shared" si="0" ref="AE5:AF68">C5+E5+G5+I5+K5+M5+O5+Q5+S5+U5+W5+Y5+AA5+AC5</f>
        <v>0</v>
      </c>
      <c r="AF5" s="25">
        <f t="shared" si="0"/>
        <v>0</v>
      </c>
      <c r="AG5" s="70">
        <f aca="true" t="shared" si="1" ref="AG5:AG25">AE5+AF5</f>
        <v>0</v>
      </c>
      <c r="AH5" s="70"/>
    </row>
    <row r="6" spans="1:34" ht="27.75">
      <c r="A6" s="60" t="s">
        <v>24</v>
      </c>
      <c r="B6" s="60"/>
      <c r="C6" s="21">
        <v>2</v>
      </c>
      <c r="D6" s="21">
        <v>1</v>
      </c>
      <c r="E6" s="21">
        <v>1</v>
      </c>
      <c r="F6" s="21">
        <v>0</v>
      </c>
      <c r="G6" s="21">
        <v>0</v>
      </c>
      <c r="H6" s="21">
        <v>0</v>
      </c>
      <c r="I6" s="21">
        <v>20</v>
      </c>
      <c r="J6" s="21">
        <v>11</v>
      </c>
      <c r="K6" s="21">
        <v>15</v>
      </c>
      <c r="L6" s="21">
        <v>10</v>
      </c>
      <c r="M6" s="21">
        <v>0</v>
      </c>
      <c r="N6" s="21">
        <v>0</v>
      </c>
      <c r="O6" s="21">
        <v>2</v>
      </c>
      <c r="P6" s="21">
        <v>0</v>
      </c>
      <c r="Q6" s="21">
        <v>0</v>
      </c>
      <c r="R6" s="21">
        <v>2</v>
      </c>
      <c r="S6" s="21">
        <v>0</v>
      </c>
      <c r="T6" s="21">
        <v>0</v>
      </c>
      <c r="U6" s="21">
        <v>1</v>
      </c>
      <c r="V6" s="21">
        <v>1</v>
      </c>
      <c r="W6" s="21">
        <v>0</v>
      </c>
      <c r="X6" s="21">
        <v>0</v>
      </c>
      <c r="Y6" s="21">
        <v>0</v>
      </c>
      <c r="Z6" s="21">
        <v>0</v>
      </c>
      <c r="AA6" s="21">
        <v>1</v>
      </c>
      <c r="AB6" s="21">
        <v>0</v>
      </c>
      <c r="AC6" s="21">
        <v>0</v>
      </c>
      <c r="AD6" s="21">
        <v>0</v>
      </c>
      <c r="AE6" s="25">
        <f t="shared" si="0"/>
        <v>42</v>
      </c>
      <c r="AF6" s="25">
        <f t="shared" si="0"/>
        <v>25</v>
      </c>
      <c r="AG6" s="70">
        <f t="shared" si="1"/>
        <v>67</v>
      </c>
      <c r="AH6" s="70"/>
    </row>
    <row r="7" spans="1:34" ht="27.75">
      <c r="A7" s="60" t="s">
        <v>25</v>
      </c>
      <c r="B7" s="60"/>
      <c r="C7" s="21">
        <v>0</v>
      </c>
      <c r="D7" s="21">
        <v>0</v>
      </c>
      <c r="E7" s="21">
        <v>1</v>
      </c>
      <c r="F7" s="21">
        <v>0</v>
      </c>
      <c r="G7" s="21">
        <v>0</v>
      </c>
      <c r="H7" s="21">
        <v>0</v>
      </c>
      <c r="I7" s="21">
        <v>5</v>
      </c>
      <c r="J7" s="21">
        <v>4</v>
      </c>
      <c r="K7" s="21">
        <v>1</v>
      </c>
      <c r="L7" s="21">
        <v>8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0</v>
      </c>
      <c r="T7" s="21">
        <v>0</v>
      </c>
      <c r="U7" s="21">
        <v>1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5">
        <f t="shared" si="0"/>
        <v>8</v>
      </c>
      <c r="AF7" s="25">
        <f t="shared" si="0"/>
        <v>13</v>
      </c>
      <c r="AG7" s="70">
        <f t="shared" si="1"/>
        <v>21</v>
      </c>
      <c r="AH7" s="70"/>
    </row>
    <row r="8" spans="1:34" ht="27.75">
      <c r="A8" s="63" t="s">
        <v>26</v>
      </c>
      <c r="B8" s="21" t="s">
        <v>27</v>
      </c>
      <c r="C8" s="21">
        <v>2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53</v>
      </c>
      <c r="J8" s="21">
        <v>37</v>
      </c>
      <c r="K8" s="21">
        <v>17</v>
      </c>
      <c r="L8" s="21">
        <v>17</v>
      </c>
      <c r="M8" s="21">
        <v>1</v>
      </c>
      <c r="N8" s="21">
        <v>0</v>
      </c>
      <c r="O8" s="21">
        <v>4</v>
      </c>
      <c r="P8" s="21">
        <v>5</v>
      </c>
      <c r="Q8" s="21">
        <v>0</v>
      </c>
      <c r="R8" s="21">
        <v>0</v>
      </c>
      <c r="S8" s="21">
        <v>1</v>
      </c>
      <c r="T8" s="21">
        <v>0</v>
      </c>
      <c r="U8" s="21">
        <v>1</v>
      </c>
      <c r="V8" s="21">
        <v>0</v>
      </c>
      <c r="W8" s="21">
        <v>1</v>
      </c>
      <c r="X8" s="21">
        <v>0</v>
      </c>
      <c r="Y8" s="21">
        <v>0</v>
      </c>
      <c r="Z8" s="21">
        <v>0</v>
      </c>
      <c r="AA8" s="21">
        <v>1</v>
      </c>
      <c r="AB8" s="21">
        <v>1</v>
      </c>
      <c r="AC8" s="21">
        <v>0</v>
      </c>
      <c r="AD8" s="21">
        <v>0</v>
      </c>
      <c r="AE8" s="25">
        <f t="shared" si="0"/>
        <v>81</v>
      </c>
      <c r="AF8" s="25">
        <f t="shared" si="0"/>
        <v>61</v>
      </c>
      <c r="AG8" s="70">
        <f t="shared" si="1"/>
        <v>142</v>
      </c>
      <c r="AH8" s="70"/>
    </row>
    <row r="9" spans="1:34" ht="27.75">
      <c r="A9" s="81"/>
      <c r="B9" s="21" t="s">
        <v>28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5</v>
      </c>
      <c r="J9" s="21">
        <v>14</v>
      </c>
      <c r="K9" s="21">
        <v>3</v>
      </c>
      <c r="L9" s="21">
        <v>2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1</v>
      </c>
      <c r="W9" s="21">
        <v>0</v>
      </c>
      <c r="X9" s="21">
        <v>0</v>
      </c>
      <c r="Y9" s="21">
        <v>0</v>
      </c>
      <c r="Z9" s="21">
        <v>0</v>
      </c>
      <c r="AA9" s="21">
        <v>1</v>
      </c>
      <c r="AB9" s="21">
        <v>0</v>
      </c>
      <c r="AC9" s="21">
        <v>0</v>
      </c>
      <c r="AD9" s="21">
        <v>0</v>
      </c>
      <c r="AE9" s="25">
        <f t="shared" si="0"/>
        <v>11</v>
      </c>
      <c r="AF9" s="25">
        <f t="shared" si="0"/>
        <v>17</v>
      </c>
      <c r="AG9" s="70">
        <f t="shared" si="1"/>
        <v>28</v>
      </c>
      <c r="AH9" s="70"/>
    </row>
    <row r="10" spans="1:34" ht="27.75">
      <c r="A10" s="81"/>
      <c r="B10" s="21" t="s">
        <v>29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5">
        <f t="shared" si="0"/>
        <v>0</v>
      </c>
      <c r="AF10" s="25">
        <f t="shared" si="0"/>
        <v>0</v>
      </c>
      <c r="AG10" s="70">
        <f t="shared" si="1"/>
        <v>0</v>
      </c>
      <c r="AH10" s="70"/>
    </row>
    <row r="11" spans="1:34" ht="27.75">
      <c r="A11" s="81"/>
      <c r="B11" s="21" t="s">
        <v>30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5">
        <f t="shared" si="0"/>
        <v>0</v>
      </c>
      <c r="AF11" s="25">
        <f t="shared" si="0"/>
        <v>0</v>
      </c>
      <c r="AG11" s="70">
        <f t="shared" si="1"/>
        <v>0</v>
      </c>
      <c r="AH11" s="70"/>
    </row>
    <row r="12" spans="1:34" ht="27.75">
      <c r="A12" s="81"/>
      <c r="B12" s="21" t="s">
        <v>31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5">
        <f t="shared" si="0"/>
        <v>0</v>
      </c>
      <c r="AF12" s="25">
        <f t="shared" si="0"/>
        <v>0</v>
      </c>
      <c r="AG12" s="70">
        <f t="shared" si="1"/>
        <v>0</v>
      </c>
      <c r="AH12" s="70"/>
    </row>
    <row r="13" spans="1:34" ht="27.75">
      <c r="A13" s="81"/>
      <c r="B13" s="21" t="s">
        <v>32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5">
        <f t="shared" si="0"/>
        <v>2</v>
      </c>
      <c r="AF13" s="25">
        <f t="shared" si="0"/>
        <v>1</v>
      </c>
      <c r="AG13" s="70">
        <f t="shared" si="1"/>
        <v>3</v>
      </c>
      <c r="AH13" s="70"/>
    </row>
    <row r="14" spans="1:34" ht="27.75">
      <c r="A14" s="81"/>
      <c r="B14" s="21" t="s">
        <v>33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8</v>
      </c>
      <c r="J14" s="21">
        <v>31</v>
      </c>
      <c r="K14" s="21">
        <v>2</v>
      </c>
      <c r="L14" s="21">
        <v>5</v>
      </c>
      <c r="M14" s="21">
        <v>0</v>
      </c>
      <c r="N14" s="21">
        <v>0</v>
      </c>
      <c r="O14" s="21">
        <v>0</v>
      </c>
      <c r="P14" s="21">
        <v>6</v>
      </c>
      <c r="Q14" s="21">
        <v>0</v>
      </c>
      <c r="R14" s="21">
        <v>0</v>
      </c>
      <c r="S14" s="21">
        <v>0</v>
      </c>
      <c r="T14" s="21">
        <v>0</v>
      </c>
      <c r="U14" s="21">
        <v>2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5">
        <f t="shared" si="0"/>
        <v>13</v>
      </c>
      <c r="AF14" s="25">
        <f t="shared" si="0"/>
        <v>43</v>
      </c>
      <c r="AG14" s="70">
        <f t="shared" si="1"/>
        <v>56</v>
      </c>
      <c r="AH14" s="70"/>
    </row>
    <row r="15" spans="1:34" ht="27.75">
      <c r="A15" s="81"/>
      <c r="B15" s="21" t="s">
        <v>34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5">
        <f t="shared" si="0"/>
        <v>0</v>
      </c>
      <c r="AF15" s="25">
        <f t="shared" si="0"/>
        <v>0</v>
      </c>
      <c r="AG15" s="70">
        <f t="shared" si="1"/>
        <v>0</v>
      </c>
      <c r="AH15" s="70"/>
    </row>
    <row r="16" spans="1:34" ht="27.75">
      <c r="A16" s="81"/>
      <c r="B16" s="21" t="s">
        <v>35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5">
        <f t="shared" si="0"/>
        <v>0</v>
      </c>
      <c r="AF16" s="25">
        <f t="shared" si="0"/>
        <v>0</v>
      </c>
      <c r="AG16" s="70">
        <f t="shared" si="1"/>
        <v>0</v>
      </c>
      <c r="AH16" s="70"/>
    </row>
    <row r="17" spans="1:34" ht="27.75">
      <c r="A17" s="81"/>
      <c r="B17" s="22" t="s">
        <v>17</v>
      </c>
      <c r="C17" s="22">
        <v>3</v>
      </c>
      <c r="D17" s="22">
        <v>2</v>
      </c>
      <c r="E17" s="22">
        <v>0</v>
      </c>
      <c r="F17" s="22">
        <v>0</v>
      </c>
      <c r="G17" s="22">
        <v>0</v>
      </c>
      <c r="H17" s="22">
        <v>0</v>
      </c>
      <c r="I17" s="22">
        <v>68</v>
      </c>
      <c r="J17" s="22">
        <v>82</v>
      </c>
      <c r="K17" s="22">
        <v>22</v>
      </c>
      <c r="L17" s="22">
        <v>24</v>
      </c>
      <c r="M17" s="22">
        <v>1</v>
      </c>
      <c r="N17" s="22">
        <v>0</v>
      </c>
      <c r="O17" s="22">
        <v>5</v>
      </c>
      <c r="P17" s="22">
        <v>11</v>
      </c>
      <c r="Q17" s="22">
        <v>0</v>
      </c>
      <c r="R17" s="22">
        <v>0</v>
      </c>
      <c r="S17" s="22">
        <v>2</v>
      </c>
      <c r="T17" s="22">
        <v>0</v>
      </c>
      <c r="U17" s="22">
        <v>3</v>
      </c>
      <c r="V17" s="22">
        <v>2</v>
      </c>
      <c r="W17" s="22">
        <v>1</v>
      </c>
      <c r="X17" s="22">
        <v>0</v>
      </c>
      <c r="Y17" s="22">
        <v>0</v>
      </c>
      <c r="Z17" s="22">
        <v>0</v>
      </c>
      <c r="AA17" s="22">
        <v>2</v>
      </c>
      <c r="AB17" s="22">
        <v>1</v>
      </c>
      <c r="AC17" s="22">
        <v>0</v>
      </c>
      <c r="AD17" s="22">
        <v>0</v>
      </c>
      <c r="AE17" s="25">
        <f t="shared" si="0"/>
        <v>107</v>
      </c>
      <c r="AF17" s="25">
        <f t="shared" si="0"/>
        <v>122</v>
      </c>
      <c r="AG17" s="70">
        <f t="shared" si="1"/>
        <v>229</v>
      </c>
      <c r="AH17" s="70"/>
    </row>
    <row r="18" spans="1:34" ht="27.75">
      <c r="A18" s="60" t="s">
        <v>36</v>
      </c>
      <c r="B18" s="60"/>
      <c r="C18" s="21">
        <v>1</v>
      </c>
      <c r="D18" s="21">
        <v>1</v>
      </c>
      <c r="E18" s="21">
        <v>2</v>
      </c>
      <c r="F18" s="21">
        <v>0</v>
      </c>
      <c r="G18" s="21">
        <v>0</v>
      </c>
      <c r="H18" s="21">
        <v>1</v>
      </c>
      <c r="I18" s="21">
        <v>22</v>
      </c>
      <c r="J18" s="21">
        <v>63</v>
      </c>
      <c r="K18" s="21">
        <v>20</v>
      </c>
      <c r="L18" s="21">
        <v>10</v>
      </c>
      <c r="M18" s="21">
        <v>0</v>
      </c>
      <c r="N18" s="21">
        <v>0</v>
      </c>
      <c r="O18" s="21">
        <v>1</v>
      </c>
      <c r="P18" s="21">
        <v>3</v>
      </c>
      <c r="Q18" s="21">
        <v>0</v>
      </c>
      <c r="R18" s="21">
        <v>1</v>
      </c>
      <c r="S18" s="21">
        <v>0</v>
      </c>
      <c r="T18" s="21">
        <v>0</v>
      </c>
      <c r="U18" s="21">
        <v>1</v>
      </c>
      <c r="V18" s="21">
        <v>1</v>
      </c>
      <c r="W18" s="21">
        <v>1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5">
        <f t="shared" si="0"/>
        <v>48</v>
      </c>
      <c r="AF18" s="25">
        <f t="shared" si="0"/>
        <v>80</v>
      </c>
      <c r="AG18" s="70">
        <f t="shared" si="1"/>
        <v>128</v>
      </c>
      <c r="AH18" s="70"/>
    </row>
    <row r="19" spans="1:34" ht="27.75">
      <c r="A19" s="63" t="s">
        <v>37</v>
      </c>
      <c r="B19" s="21" t="s">
        <v>38</v>
      </c>
      <c r="C19" s="21">
        <v>2</v>
      </c>
      <c r="D19" s="21">
        <v>0</v>
      </c>
      <c r="E19" s="21">
        <v>2</v>
      </c>
      <c r="F19" s="21">
        <v>0</v>
      </c>
      <c r="G19" s="21">
        <v>0</v>
      </c>
      <c r="H19" s="21">
        <v>0</v>
      </c>
      <c r="I19" s="21">
        <v>30</v>
      </c>
      <c r="J19" s="21">
        <v>2</v>
      </c>
      <c r="K19" s="21">
        <v>19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2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5">
        <f t="shared" si="0"/>
        <v>56</v>
      </c>
      <c r="AF19" s="25">
        <f t="shared" si="0"/>
        <v>2</v>
      </c>
      <c r="AG19" s="70">
        <f t="shared" si="1"/>
        <v>58</v>
      </c>
      <c r="AH19" s="70"/>
    </row>
    <row r="20" spans="1:34" ht="27.75">
      <c r="A20" s="63"/>
      <c r="B20" s="21" t="s">
        <v>39</v>
      </c>
      <c r="C20" s="21">
        <v>2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12</v>
      </c>
      <c r="J20" s="21">
        <v>7</v>
      </c>
      <c r="K20" s="21">
        <v>7</v>
      </c>
      <c r="L20" s="21">
        <v>1</v>
      </c>
      <c r="M20" s="21">
        <v>0</v>
      </c>
      <c r="N20" s="21">
        <v>0</v>
      </c>
      <c r="O20" s="21">
        <v>3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1</v>
      </c>
      <c r="AB20" s="21">
        <v>0</v>
      </c>
      <c r="AC20" s="21">
        <v>0</v>
      </c>
      <c r="AD20" s="21">
        <v>0</v>
      </c>
      <c r="AE20" s="25">
        <f t="shared" si="0"/>
        <v>25</v>
      </c>
      <c r="AF20" s="25">
        <f t="shared" si="0"/>
        <v>8</v>
      </c>
      <c r="AG20" s="70">
        <f t="shared" si="1"/>
        <v>33</v>
      </c>
      <c r="AH20" s="70"/>
    </row>
    <row r="21" spans="1:34" ht="27.75">
      <c r="A21" s="63"/>
      <c r="B21" s="21" t="s">
        <v>40</v>
      </c>
      <c r="C21" s="21">
        <v>0</v>
      </c>
      <c r="D21" s="21">
        <v>0</v>
      </c>
      <c r="E21" s="21">
        <v>5</v>
      </c>
      <c r="F21" s="21">
        <v>0</v>
      </c>
      <c r="G21" s="21">
        <v>1</v>
      </c>
      <c r="H21" s="21">
        <v>0</v>
      </c>
      <c r="I21" s="21">
        <v>33</v>
      </c>
      <c r="J21" s="21">
        <v>12</v>
      </c>
      <c r="K21" s="21">
        <v>20</v>
      </c>
      <c r="L21" s="21">
        <v>1</v>
      </c>
      <c r="M21" s="21">
        <v>0</v>
      </c>
      <c r="N21" s="21">
        <v>0</v>
      </c>
      <c r="O21" s="21">
        <v>1</v>
      </c>
      <c r="P21" s="21">
        <v>0</v>
      </c>
      <c r="Q21" s="21">
        <v>4</v>
      </c>
      <c r="R21" s="21">
        <v>0</v>
      </c>
      <c r="S21" s="21">
        <v>0</v>
      </c>
      <c r="T21" s="21">
        <v>0</v>
      </c>
      <c r="U21" s="21">
        <v>3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2</v>
      </c>
      <c r="AB21" s="21">
        <v>0</v>
      </c>
      <c r="AC21" s="21">
        <v>0</v>
      </c>
      <c r="AD21" s="21">
        <v>0</v>
      </c>
      <c r="AE21" s="25">
        <f t="shared" si="0"/>
        <v>69</v>
      </c>
      <c r="AF21" s="25">
        <f t="shared" si="0"/>
        <v>13</v>
      </c>
      <c r="AG21" s="70">
        <f t="shared" si="1"/>
        <v>82</v>
      </c>
      <c r="AH21" s="70"/>
    </row>
    <row r="22" spans="1:34" ht="27.75">
      <c r="A22" s="63"/>
      <c r="B22" s="21" t="s">
        <v>41</v>
      </c>
      <c r="C22" s="21">
        <v>1</v>
      </c>
      <c r="D22" s="21">
        <v>0</v>
      </c>
      <c r="E22" s="21">
        <v>0</v>
      </c>
      <c r="F22" s="21">
        <v>0</v>
      </c>
      <c r="G22" s="21">
        <v>1</v>
      </c>
      <c r="H22" s="21">
        <v>0</v>
      </c>
      <c r="I22" s="21">
        <v>28</v>
      </c>
      <c r="J22" s="21">
        <v>12</v>
      </c>
      <c r="K22" s="21">
        <v>7</v>
      </c>
      <c r="L22" s="21">
        <v>1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  <c r="V22" s="21">
        <v>0</v>
      </c>
      <c r="W22" s="21">
        <v>0</v>
      </c>
      <c r="X22" s="21">
        <v>1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5">
        <f t="shared" si="0"/>
        <v>38</v>
      </c>
      <c r="AF22" s="25">
        <f t="shared" si="0"/>
        <v>15</v>
      </c>
      <c r="AG22" s="70">
        <f t="shared" si="1"/>
        <v>53</v>
      </c>
      <c r="AH22" s="70"/>
    </row>
    <row r="23" spans="1:34" ht="27.75">
      <c r="A23" s="63"/>
      <c r="B23" s="21" t="s">
        <v>42</v>
      </c>
      <c r="C23" s="21">
        <v>0</v>
      </c>
      <c r="D23" s="21">
        <v>1</v>
      </c>
      <c r="E23" s="21">
        <v>1</v>
      </c>
      <c r="F23" s="21">
        <v>0</v>
      </c>
      <c r="G23" s="21">
        <v>0</v>
      </c>
      <c r="H23" s="21">
        <v>0</v>
      </c>
      <c r="I23" s="21">
        <v>18</v>
      </c>
      <c r="J23" s="21">
        <v>15</v>
      </c>
      <c r="K23" s="21">
        <v>4</v>
      </c>
      <c r="L23" s="21">
        <v>1</v>
      </c>
      <c r="M23" s="21">
        <v>0</v>
      </c>
      <c r="N23" s="21">
        <v>0</v>
      </c>
      <c r="O23" s="21">
        <v>0</v>
      </c>
      <c r="P23" s="21">
        <v>1</v>
      </c>
      <c r="Q23" s="21">
        <v>1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1</v>
      </c>
      <c r="X23" s="21">
        <v>0</v>
      </c>
      <c r="Y23" s="21">
        <v>1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5">
        <f t="shared" si="0"/>
        <v>27</v>
      </c>
      <c r="AF23" s="25">
        <f t="shared" si="0"/>
        <v>18</v>
      </c>
      <c r="AG23" s="70">
        <f t="shared" si="1"/>
        <v>45</v>
      </c>
      <c r="AH23" s="70"/>
    </row>
    <row r="24" spans="1:34" ht="27.75">
      <c r="A24" s="63"/>
      <c r="B24" s="21" t="s">
        <v>43</v>
      </c>
      <c r="C24" s="21">
        <v>3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18</v>
      </c>
      <c r="J24" s="21">
        <v>1</v>
      </c>
      <c r="K24" s="21">
        <v>4</v>
      </c>
      <c r="L24" s="21">
        <v>1</v>
      </c>
      <c r="M24" s="21">
        <v>1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5">
        <f t="shared" si="0"/>
        <v>28</v>
      </c>
      <c r="AF24" s="25">
        <f t="shared" si="0"/>
        <v>3</v>
      </c>
      <c r="AG24" s="70">
        <f t="shared" si="1"/>
        <v>31</v>
      </c>
      <c r="AH24" s="70"/>
    </row>
    <row r="25" spans="1:34" ht="27.75">
      <c r="A25" s="63"/>
      <c r="B25" s="21" t="s">
        <v>17</v>
      </c>
      <c r="C25" s="21">
        <v>8</v>
      </c>
      <c r="D25" s="21">
        <v>2</v>
      </c>
      <c r="E25" s="21">
        <v>8</v>
      </c>
      <c r="F25" s="21">
        <v>0</v>
      </c>
      <c r="G25" s="21">
        <v>2</v>
      </c>
      <c r="H25" s="21">
        <v>0</v>
      </c>
      <c r="I25" s="21">
        <v>139</v>
      </c>
      <c r="J25" s="21">
        <v>49</v>
      </c>
      <c r="K25" s="21">
        <v>61</v>
      </c>
      <c r="L25" s="21">
        <v>5</v>
      </c>
      <c r="M25" s="21">
        <v>1</v>
      </c>
      <c r="N25" s="21">
        <v>0</v>
      </c>
      <c r="O25" s="21">
        <v>7</v>
      </c>
      <c r="P25" s="21">
        <v>2</v>
      </c>
      <c r="Q25" s="21">
        <v>5</v>
      </c>
      <c r="R25" s="21">
        <v>0</v>
      </c>
      <c r="S25" s="21">
        <v>0</v>
      </c>
      <c r="T25" s="21">
        <v>0</v>
      </c>
      <c r="U25" s="21">
        <v>7</v>
      </c>
      <c r="V25" s="21">
        <v>0</v>
      </c>
      <c r="W25" s="21">
        <v>1</v>
      </c>
      <c r="X25" s="21">
        <v>1</v>
      </c>
      <c r="Y25" s="21">
        <v>1</v>
      </c>
      <c r="Z25" s="21">
        <v>0</v>
      </c>
      <c r="AA25" s="21">
        <v>3</v>
      </c>
      <c r="AB25" s="21">
        <v>0</v>
      </c>
      <c r="AC25" s="21">
        <v>0</v>
      </c>
      <c r="AD25" s="21">
        <v>0</v>
      </c>
      <c r="AE25" s="25">
        <f t="shared" si="0"/>
        <v>243</v>
      </c>
      <c r="AF25" s="25">
        <f t="shared" si="0"/>
        <v>59</v>
      </c>
      <c r="AG25" s="70">
        <f t="shared" si="1"/>
        <v>302</v>
      </c>
      <c r="AH25" s="70"/>
    </row>
    <row r="26" spans="1:34" ht="27.75">
      <c r="A26" s="63" t="s">
        <v>44</v>
      </c>
      <c r="B26" s="21" t="s">
        <v>45</v>
      </c>
      <c r="C26" s="21">
        <v>1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18</v>
      </c>
      <c r="J26" s="21">
        <v>4</v>
      </c>
      <c r="K26" s="21">
        <v>4</v>
      </c>
      <c r="L26" s="21">
        <v>3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5">
        <f t="shared" si="0"/>
        <v>25</v>
      </c>
      <c r="AF26" s="25">
        <f t="shared" si="0"/>
        <v>7</v>
      </c>
      <c r="AG26" s="70">
        <f>AE26+AF26</f>
        <v>32</v>
      </c>
      <c r="AH26" s="70"/>
    </row>
    <row r="27" spans="1:34" ht="27.75">
      <c r="A27" s="63"/>
      <c r="B27" s="21" t="s">
        <v>46</v>
      </c>
      <c r="C27" s="21">
        <v>2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1">
        <v>10</v>
      </c>
      <c r="J27" s="21">
        <v>23</v>
      </c>
      <c r="K27" s="21">
        <v>5</v>
      </c>
      <c r="L27" s="21">
        <v>11</v>
      </c>
      <c r="M27" s="21">
        <v>0</v>
      </c>
      <c r="N27" s="21">
        <v>0</v>
      </c>
      <c r="O27" s="21">
        <v>0</v>
      </c>
      <c r="P27" s="21">
        <v>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5">
        <f t="shared" si="0"/>
        <v>17</v>
      </c>
      <c r="AF27" s="25">
        <f t="shared" si="0"/>
        <v>38</v>
      </c>
      <c r="AG27" s="70">
        <f aca="true" t="shared" si="2" ref="AG27:AG61">AE27+AF27</f>
        <v>55</v>
      </c>
      <c r="AH27" s="70"/>
    </row>
    <row r="28" spans="1:34" ht="27.75">
      <c r="A28" s="63"/>
      <c r="B28" s="22" t="s">
        <v>17</v>
      </c>
      <c r="C28" s="22">
        <v>3</v>
      </c>
      <c r="D28" s="22">
        <v>0</v>
      </c>
      <c r="E28" s="22">
        <v>1</v>
      </c>
      <c r="F28" s="22">
        <v>1</v>
      </c>
      <c r="G28" s="22">
        <v>0</v>
      </c>
      <c r="H28" s="22">
        <v>0</v>
      </c>
      <c r="I28" s="22">
        <v>28</v>
      </c>
      <c r="J28" s="22">
        <v>27</v>
      </c>
      <c r="K28" s="22">
        <v>9</v>
      </c>
      <c r="L28" s="22">
        <v>14</v>
      </c>
      <c r="M28" s="22">
        <v>0</v>
      </c>
      <c r="N28" s="22">
        <v>0</v>
      </c>
      <c r="O28" s="22">
        <v>0</v>
      </c>
      <c r="P28" s="22">
        <v>3</v>
      </c>
      <c r="Q28" s="22">
        <v>0</v>
      </c>
      <c r="R28" s="22">
        <v>0</v>
      </c>
      <c r="S28" s="22">
        <v>0</v>
      </c>
      <c r="T28" s="22">
        <v>0</v>
      </c>
      <c r="U28" s="22">
        <v>1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5">
        <f t="shared" si="0"/>
        <v>42</v>
      </c>
      <c r="AF28" s="25">
        <f t="shared" si="0"/>
        <v>45</v>
      </c>
      <c r="AG28" s="70">
        <f t="shared" si="2"/>
        <v>87</v>
      </c>
      <c r="AH28" s="70"/>
    </row>
    <row r="29" spans="1:34" ht="27.75">
      <c r="A29" s="60" t="s">
        <v>47</v>
      </c>
      <c r="B29" s="60"/>
      <c r="C29" s="21">
        <v>0</v>
      </c>
      <c r="D29" s="21">
        <v>1</v>
      </c>
      <c r="E29" s="21">
        <v>0</v>
      </c>
      <c r="F29" s="21">
        <v>1</v>
      </c>
      <c r="G29" s="21">
        <v>0</v>
      </c>
      <c r="H29" s="21">
        <v>0</v>
      </c>
      <c r="I29" s="21">
        <v>16</v>
      </c>
      <c r="J29" s="21">
        <v>48</v>
      </c>
      <c r="K29" s="21">
        <v>9</v>
      </c>
      <c r="L29" s="21">
        <v>12</v>
      </c>
      <c r="M29" s="21">
        <v>1</v>
      </c>
      <c r="N29" s="21">
        <v>1</v>
      </c>
      <c r="O29" s="21">
        <v>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1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5">
        <f t="shared" si="0"/>
        <v>30</v>
      </c>
      <c r="AF29" s="25">
        <f t="shared" si="0"/>
        <v>63</v>
      </c>
      <c r="AG29" s="70">
        <f t="shared" si="2"/>
        <v>93</v>
      </c>
      <c r="AH29" s="70"/>
    </row>
    <row r="30" spans="1:34" ht="27.75">
      <c r="A30" s="60" t="s">
        <v>48</v>
      </c>
      <c r="B30" s="60"/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5">
        <f t="shared" si="0"/>
        <v>0</v>
      </c>
      <c r="AF30" s="25">
        <f t="shared" si="0"/>
        <v>0</v>
      </c>
      <c r="AG30" s="70">
        <f t="shared" si="2"/>
        <v>0</v>
      </c>
      <c r="AH30" s="70"/>
    </row>
    <row r="31" spans="1:34" ht="27.75">
      <c r="A31" s="60" t="s">
        <v>49</v>
      </c>
      <c r="B31" s="60"/>
      <c r="C31" s="21">
        <v>7</v>
      </c>
      <c r="D31" s="21">
        <v>0</v>
      </c>
      <c r="E31" s="21">
        <v>3</v>
      </c>
      <c r="F31" s="21">
        <v>0</v>
      </c>
      <c r="G31" s="21">
        <v>9</v>
      </c>
      <c r="H31" s="21">
        <v>0</v>
      </c>
      <c r="I31" s="21">
        <v>13</v>
      </c>
      <c r="J31" s="21">
        <v>0</v>
      </c>
      <c r="K31" s="21">
        <v>76</v>
      </c>
      <c r="L31" s="21">
        <v>4</v>
      </c>
      <c r="M31" s="21">
        <v>3</v>
      </c>
      <c r="N31" s="21">
        <v>0</v>
      </c>
      <c r="O31" s="21">
        <v>5</v>
      </c>
      <c r="P31" s="21">
        <v>1</v>
      </c>
      <c r="Q31" s="21">
        <v>7</v>
      </c>
      <c r="R31" s="21">
        <v>1</v>
      </c>
      <c r="S31" s="21">
        <v>14</v>
      </c>
      <c r="T31" s="21">
        <v>0</v>
      </c>
      <c r="U31" s="21">
        <v>6</v>
      </c>
      <c r="V31" s="21">
        <v>0</v>
      </c>
      <c r="W31" s="21">
        <v>4</v>
      </c>
      <c r="X31" s="21">
        <v>0</v>
      </c>
      <c r="Y31" s="21">
        <v>0</v>
      </c>
      <c r="Z31" s="21">
        <v>1</v>
      </c>
      <c r="AA31" s="21">
        <v>1</v>
      </c>
      <c r="AB31" s="21">
        <v>0</v>
      </c>
      <c r="AC31" s="21">
        <v>0</v>
      </c>
      <c r="AD31" s="21">
        <v>0</v>
      </c>
      <c r="AE31" s="25">
        <f t="shared" si="0"/>
        <v>148</v>
      </c>
      <c r="AF31" s="25">
        <f t="shared" si="0"/>
        <v>7</v>
      </c>
      <c r="AG31" s="70">
        <f t="shared" si="2"/>
        <v>155</v>
      </c>
      <c r="AH31" s="70"/>
    </row>
    <row r="32" spans="1:34" ht="27.75">
      <c r="A32" s="63" t="s">
        <v>50</v>
      </c>
      <c r="B32" s="21" t="s">
        <v>51</v>
      </c>
      <c r="C32" s="21">
        <v>6</v>
      </c>
      <c r="D32" s="21">
        <v>0</v>
      </c>
      <c r="E32" s="21">
        <v>0</v>
      </c>
      <c r="F32" s="21">
        <v>0</v>
      </c>
      <c r="G32" s="21">
        <v>8</v>
      </c>
      <c r="H32" s="21">
        <v>0</v>
      </c>
      <c r="I32" s="21">
        <v>13</v>
      </c>
      <c r="J32" s="21">
        <v>2</v>
      </c>
      <c r="K32" s="21">
        <v>7</v>
      </c>
      <c r="L32" s="21">
        <v>0</v>
      </c>
      <c r="M32" s="21">
        <v>4</v>
      </c>
      <c r="N32" s="21">
        <v>0</v>
      </c>
      <c r="O32" s="21">
        <v>7</v>
      </c>
      <c r="P32" s="21">
        <v>0</v>
      </c>
      <c r="Q32" s="21">
        <v>3</v>
      </c>
      <c r="R32" s="21">
        <v>0</v>
      </c>
      <c r="S32" s="21">
        <v>8</v>
      </c>
      <c r="T32" s="21">
        <v>0</v>
      </c>
      <c r="U32" s="21">
        <v>16</v>
      </c>
      <c r="V32" s="21">
        <v>1</v>
      </c>
      <c r="W32" s="21">
        <v>3</v>
      </c>
      <c r="X32" s="21">
        <v>0</v>
      </c>
      <c r="Y32" s="21">
        <v>2</v>
      </c>
      <c r="Z32" s="21">
        <v>0</v>
      </c>
      <c r="AA32" s="21">
        <v>4</v>
      </c>
      <c r="AB32" s="21">
        <v>0</v>
      </c>
      <c r="AC32" s="21">
        <v>1</v>
      </c>
      <c r="AD32" s="21">
        <v>0</v>
      </c>
      <c r="AE32" s="25">
        <f t="shared" si="0"/>
        <v>82</v>
      </c>
      <c r="AF32" s="25">
        <f t="shared" si="0"/>
        <v>3</v>
      </c>
      <c r="AG32" s="70">
        <f t="shared" si="2"/>
        <v>85</v>
      </c>
      <c r="AH32" s="70"/>
    </row>
    <row r="33" spans="1:34" ht="27.75">
      <c r="A33" s="63"/>
      <c r="B33" s="21" t="s">
        <v>52</v>
      </c>
      <c r="C33" s="21">
        <v>4</v>
      </c>
      <c r="D33" s="21">
        <v>0</v>
      </c>
      <c r="E33" s="21">
        <v>1</v>
      </c>
      <c r="F33" s="21">
        <v>0</v>
      </c>
      <c r="G33" s="21">
        <v>4</v>
      </c>
      <c r="H33" s="21">
        <v>0</v>
      </c>
      <c r="I33" s="21">
        <v>5</v>
      </c>
      <c r="J33" s="21">
        <v>15</v>
      </c>
      <c r="K33" s="21">
        <v>4</v>
      </c>
      <c r="L33" s="21">
        <v>6</v>
      </c>
      <c r="M33" s="21">
        <v>0</v>
      </c>
      <c r="N33" s="21">
        <v>0</v>
      </c>
      <c r="O33" s="21">
        <v>1</v>
      </c>
      <c r="P33" s="21">
        <v>0</v>
      </c>
      <c r="Q33" s="21">
        <v>1</v>
      </c>
      <c r="R33" s="21">
        <v>1</v>
      </c>
      <c r="S33" s="21">
        <v>2</v>
      </c>
      <c r="T33" s="21">
        <v>0</v>
      </c>
      <c r="U33" s="21">
        <v>5</v>
      </c>
      <c r="V33" s="21">
        <v>1</v>
      </c>
      <c r="W33" s="21">
        <v>1</v>
      </c>
      <c r="X33" s="21">
        <v>0</v>
      </c>
      <c r="Y33" s="21">
        <v>0</v>
      </c>
      <c r="Z33" s="21">
        <v>0</v>
      </c>
      <c r="AA33" s="21">
        <v>1</v>
      </c>
      <c r="AB33" s="21">
        <v>1</v>
      </c>
      <c r="AC33" s="21">
        <v>0</v>
      </c>
      <c r="AD33" s="21">
        <v>0</v>
      </c>
      <c r="AE33" s="25">
        <f t="shared" si="0"/>
        <v>29</v>
      </c>
      <c r="AF33" s="25">
        <f t="shared" si="0"/>
        <v>24</v>
      </c>
      <c r="AG33" s="70">
        <f t="shared" si="2"/>
        <v>53</v>
      </c>
      <c r="AH33" s="70"/>
    </row>
    <row r="34" spans="1:34" ht="27.75">
      <c r="A34" s="63"/>
      <c r="B34" s="21" t="s">
        <v>53</v>
      </c>
      <c r="C34" s="21">
        <v>1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4</v>
      </c>
      <c r="J34" s="21">
        <v>17</v>
      </c>
      <c r="K34" s="21">
        <v>0</v>
      </c>
      <c r="L34" s="21">
        <v>3</v>
      </c>
      <c r="M34" s="21">
        <v>0</v>
      </c>
      <c r="N34" s="21">
        <v>0</v>
      </c>
      <c r="O34" s="21">
        <v>0</v>
      </c>
      <c r="P34" s="21">
        <v>2</v>
      </c>
      <c r="Q34" s="21">
        <v>1</v>
      </c>
      <c r="R34" s="21">
        <v>0</v>
      </c>
      <c r="S34" s="21">
        <v>0</v>
      </c>
      <c r="T34" s="21">
        <v>1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1</v>
      </c>
      <c r="AB34" s="21">
        <v>0</v>
      </c>
      <c r="AC34" s="21">
        <v>0</v>
      </c>
      <c r="AD34" s="21">
        <v>0</v>
      </c>
      <c r="AE34" s="25">
        <f t="shared" si="0"/>
        <v>8</v>
      </c>
      <c r="AF34" s="25">
        <f t="shared" si="0"/>
        <v>24</v>
      </c>
      <c r="AG34" s="70">
        <f t="shared" si="2"/>
        <v>32</v>
      </c>
      <c r="AH34" s="70"/>
    </row>
    <row r="35" spans="1:34" ht="27.75">
      <c r="A35" s="63"/>
      <c r="B35" s="21" t="s">
        <v>54</v>
      </c>
      <c r="C35" s="21">
        <v>0</v>
      </c>
      <c r="D35" s="21">
        <v>2</v>
      </c>
      <c r="E35" s="21">
        <v>0</v>
      </c>
      <c r="F35" s="21">
        <v>1</v>
      </c>
      <c r="G35" s="21">
        <v>0</v>
      </c>
      <c r="H35" s="21">
        <v>0</v>
      </c>
      <c r="I35" s="21">
        <v>5</v>
      </c>
      <c r="J35" s="21">
        <v>6</v>
      </c>
      <c r="K35" s="21">
        <v>3</v>
      </c>
      <c r="L35" s="21">
        <v>3</v>
      </c>
      <c r="M35" s="21">
        <v>0</v>
      </c>
      <c r="N35" s="21">
        <v>0</v>
      </c>
      <c r="O35" s="21">
        <v>0</v>
      </c>
      <c r="P35" s="21">
        <v>0</v>
      </c>
      <c r="Q35" s="21">
        <v>1</v>
      </c>
      <c r="R35" s="21">
        <v>0</v>
      </c>
      <c r="S35" s="21">
        <v>0</v>
      </c>
      <c r="T35" s="21">
        <v>1</v>
      </c>
      <c r="U35" s="21">
        <v>2</v>
      </c>
      <c r="V35" s="21">
        <v>0</v>
      </c>
      <c r="W35" s="21">
        <v>0</v>
      </c>
      <c r="X35" s="21">
        <v>0</v>
      </c>
      <c r="Y35" s="21">
        <v>1</v>
      </c>
      <c r="Z35" s="21">
        <v>1</v>
      </c>
      <c r="AA35" s="21">
        <v>0</v>
      </c>
      <c r="AB35" s="21">
        <v>1</v>
      </c>
      <c r="AC35" s="21">
        <v>0</v>
      </c>
      <c r="AD35" s="21">
        <v>0</v>
      </c>
      <c r="AE35" s="25">
        <f t="shared" si="0"/>
        <v>12</v>
      </c>
      <c r="AF35" s="25">
        <f t="shared" si="0"/>
        <v>15</v>
      </c>
      <c r="AG35" s="70">
        <f t="shared" si="2"/>
        <v>27</v>
      </c>
      <c r="AH35" s="70"/>
    </row>
    <row r="36" spans="1:34" ht="27.75">
      <c r="A36" s="63"/>
      <c r="B36" s="22" t="s">
        <v>17</v>
      </c>
      <c r="C36" s="22">
        <v>11</v>
      </c>
      <c r="D36" s="22">
        <v>3</v>
      </c>
      <c r="E36" s="22">
        <v>1</v>
      </c>
      <c r="F36" s="22">
        <v>1</v>
      </c>
      <c r="G36" s="22">
        <v>12</v>
      </c>
      <c r="H36" s="22">
        <v>0</v>
      </c>
      <c r="I36" s="22">
        <v>27</v>
      </c>
      <c r="J36" s="22">
        <v>40</v>
      </c>
      <c r="K36" s="22">
        <v>14</v>
      </c>
      <c r="L36" s="22">
        <v>12</v>
      </c>
      <c r="M36" s="22">
        <v>4</v>
      </c>
      <c r="N36" s="22">
        <v>0</v>
      </c>
      <c r="O36" s="22">
        <v>8</v>
      </c>
      <c r="P36" s="22">
        <v>2</v>
      </c>
      <c r="Q36" s="22">
        <v>6</v>
      </c>
      <c r="R36" s="22">
        <v>1</v>
      </c>
      <c r="S36" s="22">
        <v>10</v>
      </c>
      <c r="T36" s="22">
        <v>2</v>
      </c>
      <c r="U36" s="22">
        <v>24</v>
      </c>
      <c r="V36" s="22">
        <v>2</v>
      </c>
      <c r="W36" s="22">
        <v>4</v>
      </c>
      <c r="X36" s="22">
        <v>0</v>
      </c>
      <c r="Y36" s="22">
        <v>3</v>
      </c>
      <c r="Z36" s="22">
        <v>1</v>
      </c>
      <c r="AA36" s="22">
        <v>6</v>
      </c>
      <c r="AB36" s="22">
        <v>2</v>
      </c>
      <c r="AC36" s="22">
        <v>1</v>
      </c>
      <c r="AD36" s="22">
        <v>0</v>
      </c>
      <c r="AE36" s="25">
        <f t="shared" si="0"/>
        <v>131</v>
      </c>
      <c r="AF36" s="25">
        <f t="shared" si="0"/>
        <v>66</v>
      </c>
      <c r="AG36" s="70">
        <f t="shared" si="2"/>
        <v>197</v>
      </c>
      <c r="AH36" s="70"/>
    </row>
    <row r="37" spans="1:34" ht="27.75">
      <c r="A37" s="60" t="s">
        <v>55</v>
      </c>
      <c r="B37" s="60"/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1</v>
      </c>
      <c r="I37" s="21">
        <v>33</v>
      </c>
      <c r="J37" s="21">
        <v>18</v>
      </c>
      <c r="K37" s="21">
        <v>35</v>
      </c>
      <c r="L37" s="21">
        <v>34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0</v>
      </c>
      <c r="AB37" s="21">
        <v>0</v>
      </c>
      <c r="AC37" s="21">
        <v>0</v>
      </c>
      <c r="AD37" s="21">
        <v>0</v>
      </c>
      <c r="AE37" s="25">
        <f t="shared" si="0"/>
        <v>71</v>
      </c>
      <c r="AF37" s="25">
        <f t="shared" si="0"/>
        <v>54</v>
      </c>
      <c r="AG37" s="70">
        <f t="shared" si="2"/>
        <v>125</v>
      </c>
      <c r="AH37" s="70"/>
    </row>
    <row r="38" spans="1:34" ht="27.75">
      <c r="A38" s="63" t="s">
        <v>56</v>
      </c>
      <c r="B38" s="21" t="s">
        <v>57</v>
      </c>
      <c r="C38" s="21">
        <v>2</v>
      </c>
      <c r="D38" s="21">
        <v>13</v>
      </c>
      <c r="E38" s="21">
        <v>1</v>
      </c>
      <c r="F38" s="21">
        <v>4</v>
      </c>
      <c r="G38" s="21">
        <v>6</v>
      </c>
      <c r="H38" s="21">
        <v>0</v>
      </c>
      <c r="I38" s="21">
        <v>34</v>
      </c>
      <c r="J38" s="21">
        <v>193</v>
      </c>
      <c r="K38" s="21">
        <v>26</v>
      </c>
      <c r="L38" s="21">
        <v>63</v>
      </c>
      <c r="M38" s="21">
        <v>0</v>
      </c>
      <c r="N38" s="21">
        <v>1</v>
      </c>
      <c r="O38" s="21">
        <v>1</v>
      </c>
      <c r="P38" s="21">
        <v>6</v>
      </c>
      <c r="Q38" s="21">
        <v>2</v>
      </c>
      <c r="R38" s="21">
        <v>0</v>
      </c>
      <c r="S38" s="21">
        <v>6</v>
      </c>
      <c r="T38" s="21">
        <v>8</v>
      </c>
      <c r="U38" s="21">
        <v>6</v>
      </c>
      <c r="V38" s="21">
        <v>3</v>
      </c>
      <c r="W38" s="21">
        <v>4</v>
      </c>
      <c r="X38" s="21">
        <v>7</v>
      </c>
      <c r="Y38" s="21">
        <v>0</v>
      </c>
      <c r="Z38" s="21">
        <v>0</v>
      </c>
      <c r="AA38" s="21">
        <v>0</v>
      </c>
      <c r="AB38" s="21">
        <v>1</v>
      </c>
      <c r="AC38" s="21">
        <v>0</v>
      </c>
      <c r="AD38" s="21">
        <v>0</v>
      </c>
      <c r="AE38" s="25">
        <f t="shared" si="0"/>
        <v>88</v>
      </c>
      <c r="AF38" s="25">
        <f t="shared" si="0"/>
        <v>299</v>
      </c>
      <c r="AG38" s="70">
        <f t="shared" si="2"/>
        <v>387</v>
      </c>
      <c r="AH38" s="70"/>
    </row>
    <row r="39" spans="1:34" ht="27.75">
      <c r="A39" s="63"/>
      <c r="B39" s="21" t="s">
        <v>58</v>
      </c>
      <c r="C39" s="21">
        <v>2</v>
      </c>
      <c r="D39" s="21">
        <v>21</v>
      </c>
      <c r="E39" s="21">
        <v>5</v>
      </c>
      <c r="F39" s="21">
        <v>5</v>
      </c>
      <c r="G39" s="21">
        <v>0</v>
      </c>
      <c r="H39" s="21">
        <v>2</v>
      </c>
      <c r="I39" s="21">
        <v>37</v>
      </c>
      <c r="J39" s="21">
        <v>197</v>
      </c>
      <c r="K39" s="21">
        <v>16</v>
      </c>
      <c r="L39" s="21">
        <v>75</v>
      </c>
      <c r="M39" s="21">
        <v>0</v>
      </c>
      <c r="N39" s="21">
        <v>0</v>
      </c>
      <c r="O39" s="21">
        <v>1</v>
      </c>
      <c r="P39" s="21">
        <v>7</v>
      </c>
      <c r="Q39" s="21">
        <v>0</v>
      </c>
      <c r="R39" s="21">
        <v>1</v>
      </c>
      <c r="S39" s="21">
        <v>1</v>
      </c>
      <c r="T39" s="21">
        <v>4</v>
      </c>
      <c r="U39" s="21">
        <v>2</v>
      </c>
      <c r="V39" s="21">
        <v>15</v>
      </c>
      <c r="W39" s="21">
        <v>0</v>
      </c>
      <c r="X39" s="21">
        <v>8</v>
      </c>
      <c r="Y39" s="21">
        <v>0</v>
      </c>
      <c r="Z39" s="21">
        <v>1</v>
      </c>
      <c r="AA39" s="21">
        <v>7</v>
      </c>
      <c r="AB39" s="21">
        <v>4</v>
      </c>
      <c r="AC39" s="21">
        <v>0</v>
      </c>
      <c r="AD39" s="21">
        <v>1</v>
      </c>
      <c r="AE39" s="25">
        <f t="shared" si="0"/>
        <v>71</v>
      </c>
      <c r="AF39" s="25">
        <f t="shared" si="0"/>
        <v>341</v>
      </c>
      <c r="AG39" s="70">
        <f t="shared" si="2"/>
        <v>412</v>
      </c>
      <c r="AH39" s="70"/>
    </row>
    <row r="40" spans="1:34" ht="27.75">
      <c r="A40" s="63"/>
      <c r="B40" s="21" t="s">
        <v>59</v>
      </c>
      <c r="C40" s="21">
        <v>0</v>
      </c>
      <c r="D40" s="21">
        <v>5</v>
      </c>
      <c r="E40" s="21">
        <v>1</v>
      </c>
      <c r="F40" s="21">
        <v>1</v>
      </c>
      <c r="G40" s="21">
        <v>0</v>
      </c>
      <c r="H40" s="21">
        <v>0</v>
      </c>
      <c r="I40" s="21">
        <v>22</v>
      </c>
      <c r="J40" s="21">
        <v>107</v>
      </c>
      <c r="K40" s="21">
        <v>11</v>
      </c>
      <c r="L40" s="21">
        <v>20</v>
      </c>
      <c r="M40" s="21">
        <v>0</v>
      </c>
      <c r="N40" s="21">
        <v>1</v>
      </c>
      <c r="O40" s="21">
        <v>1</v>
      </c>
      <c r="P40" s="21">
        <v>4</v>
      </c>
      <c r="Q40" s="21">
        <v>0</v>
      </c>
      <c r="R40" s="21">
        <v>0</v>
      </c>
      <c r="S40" s="21">
        <v>1</v>
      </c>
      <c r="T40" s="21">
        <v>0</v>
      </c>
      <c r="U40" s="21">
        <v>1</v>
      </c>
      <c r="V40" s="21">
        <v>2</v>
      </c>
      <c r="W40" s="21">
        <v>1</v>
      </c>
      <c r="X40" s="21">
        <v>0</v>
      </c>
      <c r="Y40" s="21">
        <v>0</v>
      </c>
      <c r="Z40" s="21">
        <v>1</v>
      </c>
      <c r="AA40" s="21">
        <v>0</v>
      </c>
      <c r="AB40" s="21">
        <v>0</v>
      </c>
      <c r="AC40" s="21">
        <v>0</v>
      </c>
      <c r="AD40" s="21">
        <v>0</v>
      </c>
      <c r="AE40" s="25">
        <f t="shared" si="0"/>
        <v>38</v>
      </c>
      <c r="AF40" s="25">
        <f t="shared" si="0"/>
        <v>141</v>
      </c>
      <c r="AG40" s="70">
        <f t="shared" si="2"/>
        <v>179</v>
      </c>
      <c r="AH40" s="70"/>
    </row>
    <row r="41" spans="1:34" ht="27.75">
      <c r="A41" s="63"/>
      <c r="B41" s="21" t="s">
        <v>60</v>
      </c>
      <c r="C41" s="21">
        <v>1</v>
      </c>
      <c r="D41" s="21">
        <v>3</v>
      </c>
      <c r="E41" s="21">
        <v>1</v>
      </c>
      <c r="F41" s="21">
        <v>2</v>
      </c>
      <c r="G41" s="21">
        <v>0</v>
      </c>
      <c r="H41" s="21">
        <v>0</v>
      </c>
      <c r="I41" s="21">
        <v>22</v>
      </c>
      <c r="J41" s="21">
        <v>82</v>
      </c>
      <c r="K41" s="21">
        <v>27</v>
      </c>
      <c r="L41" s="21">
        <v>56</v>
      </c>
      <c r="M41" s="21">
        <v>0</v>
      </c>
      <c r="N41" s="21">
        <v>0</v>
      </c>
      <c r="O41" s="21">
        <v>4</v>
      </c>
      <c r="P41" s="21">
        <v>9</v>
      </c>
      <c r="Q41" s="21">
        <v>0</v>
      </c>
      <c r="R41" s="21">
        <v>0</v>
      </c>
      <c r="S41" s="21">
        <v>1</v>
      </c>
      <c r="T41" s="21">
        <v>1</v>
      </c>
      <c r="U41" s="21">
        <v>2</v>
      </c>
      <c r="V41" s="21">
        <v>0</v>
      </c>
      <c r="W41" s="21">
        <v>3</v>
      </c>
      <c r="X41" s="21">
        <v>0</v>
      </c>
      <c r="Y41" s="21">
        <v>0</v>
      </c>
      <c r="Z41" s="21">
        <v>1</v>
      </c>
      <c r="AA41" s="21">
        <v>0</v>
      </c>
      <c r="AB41" s="21">
        <v>0</v>
      </c>
      <c r="AC41" s="21">
        <v>0</v>
      </c>
      <c r="AD41" s="21">
        <v>0</v>
      </c>
      <c r="AE41" s="25">
        <f t="shared" si="0"/>
        <v>61</v>
      </c>
      <c r="AF41" s="25">
        <f t="shared" si="0"/>
        <v>154</v>
      </c>
      <c r="AG41" s="70">
        <f t="shared" si="2"/>
        <v>215</v>
      </c>
      <c r="AH41" s="70"/>
    </row>
    <row r="42" spans="1:34" ht="27.75">
      <c r="A42" s="63"/>
      <c r="B42" s="21" t="s">
        <v>61</v>
      </c>
      <c r="C42" s="21">
        <v>0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10</v>
      </c>
      <c r="J42" s="21">
        <v>15</v>
      </c>
      <c r="K42" s="21">
        <v>0</v>
      </c>
      <c r="L42" s="21">
        <v>3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1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5">
        <f t="shared" si="0"/>
        <v>11</v>
      </c>
      <c r="AF42" s="25">
        <f t="shared" si="0"/>
        <v>19</v>
      </c>
      <c r="AG42" s="70">
        <f t="shared" si="2"/>
        <v>30</v>
      </c>
      <c r="AH42" s="70"/>
    </row>
    <row r="43" spans="1:34" ht="27.75">
      <c r="A43" s="63"/>
      <c r="B43" s="22" t="s">
        <v>17</v>
      </c>
      <c r="C43" s="22">
        <v>5</v>
      </c>
      <c r="D43" s="22">
        <v>43</v>
      </c>
      <c r="E43" s="22">
        <v>8</v>
      </c>
      <c r="F43" s="22">
        <v>12</v>
      </c>
      <c r="G43" s="22">
        <v>6</v>
      </c>
      <c r="H43" s="22">
        <v>2</v>
      </c>
      <c r="I43" s="22">
        <v>125</v>
      </c>
      <c r="J43" s="22">
        <v>594</v>
      </c>
      <c r="K43" s="22">
        <v>80</v>
      </c>
      <c r="L43" s="22">
        <v>217</v>
      </c>
      <c r="M43" s="22">
        <v>0</v>
      </c>
      <c r="N43" s="22">
        <v>2</v>
      </c>
      <c r="O43" s="22">
        <v>7</v>
      </c>
      <c r="P43" s="22">
        <v>26</v>
      </c>
      <c r="Q43" s="22">
        <v>2</v>
      </c>
      <c r="R43" s="22">
        <v>1</v>
      </c>
      <c r="S43" s="22">
        <v>9</v>
      </c>
      <c r="T43" s="22">
        <v>13</v>
      </c>
      <c r="U43" s="22">
        <v>12</v>
      </c>
      <c r="V43" s="22">
        <v>20</v>
      </c>
      <c r="W43" s="22">
        <v>8</v>
      </c>
      <c r="X43" s="22">
        <v>15</v>
      </c>
      <c r="Y43" s="22">
        <v>0</v>
      </c>
      <c r="Z43" s="22">
        <v>3</v>
      </c>
      <c r="AA43" s="22">
        <v>7</v>
      </c>
      <c r="AB43" s="22">
        <v>5</v>
      </c>
      <c r="AC43" s="22">
        <v>0</v>
      </c>
      <c r="AD43" s="22">
        <v>1</v>
      </c>
      <c r="AE43" s="25">
        <f t="shared" si="0"/>
        <v>269</v>
      </c>
      <c r="AF43" s="25">
        <f t="shared" si="0"/>
        <v>954</v>
      </c>
      <c r="AG43" s="70">
        <f t="shared" si="2"/>
        <v>1223</v>
      </c>
      <c r="AH43" s="70"/>
    </row>
    <row r="44" spans="1:34" ht="27.75">
      <c r="A44" s="63" t="s">
        <v>62</v>
      </c>
      <c r="B44" s="21" t="s">
        <v>57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41</v>
      </c>
      <c r="L44" s="21">
        <v>144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5">
        <f t="shared" si="0"/>
        <v>41</v>
      </c>
      <c r="AF44" s="25">
        <f t="shared" si="0"/>
        <v>145</v>
      </c>
      <c r="AG44" s="70">
        <f t="shared" si="2"/>
        <v>186</v>
      </c>
      <c r="AH44" s="70"/>
    </row>
    <row r="45" spans="1:34" ht="27.75">
      <c r="A45" s="63"/>
      <c r="B45" s="21" t="s">
        <v>58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</v>
      </c>
      <c r="K45" s="21">
        <v>26</v>
      </c>
      <c r="L45" s="21">
        <v>123</v>
      </c>
      <c r="M45" s="21">
        <v>0</v>
      </c>
      <c r="N45" s="21">
        <v>0</v>
      </c>
      <c r="O45" s="21">
        <v>0</v>
      </c>
      <c r="P45" s="21">
        <v>0</v>
      </c>
      <c r="Q45" s="21">
        <v>1</v>
      </c>
      <c r="R45" s="21">
        <v>0</v>
      </c>
      <c r="S45" s="21">
        <v>0</v>
      </c>
      <c r="T45" s="21">
        <v>3</v>
      </c>
      <c r="U45" s="21">
        <v>0</v>
      </c>
      <c r="V45" s="21">
        <v>1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5">
        <f t="shared" si="0"/>
        <v>27</v>
      </c>
      <c r="AF45" s="25">
        <f t="shared" si="0"/>
        <v>128</v>
      </c>
      <c r="AG45" s="70">
        <f t="shared" si="2"/>
        <v>155</v>
      </c>
      <c r="AH45" s="70"/>
    </row>
    <row r="46" spans="1:34" ht="27.75">
      <c r="A46" s="63"/>
      <c r="B46" s="21" t="s">
        <v>59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1</v>
      </c>
      <c r="L46" s="21">
        <v>47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1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5">
        <f t="shared" si="0"/>
        <v>1</v>
      </c>
      <c r="AF46" s="25">
        <f t="shared" si="0"/>
        <v>48</v>
      </c>
      <c r="AG46" s="70">
        <f t="shared" si="2"/>
        <v>49</v>
      </c>
      <c r="AH46" s="70"/>
    </row>
    <row r="47" spans="1:34" ht="27.75">
      <c r="A47" s="63"/>
      <c r="B47" s="22" t="s">
        <v>17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</v>
      </c>
      <c r="K47" s="22">
        <v>68</v>
      </c>
      <c r="L47" s="22">
        <v>314</v>
      </c>
      <c r="M47" s="22">
        <v>0</v>
      </c>
      <c r="N47" s="22">
        <v>0</v>
      </c>
      <c r="O47" s="22">
        <v>0</v>
      </c>
      <c r="P47" s="22">
        <v>0</v>
      </c>
      <c r="Q47" s="22">
        <v>1</v>
      </c>
      <c r="R47" s="22">
        <v>0</v>
      </c>
      <c r="S47" s="22">
        <v>0</v>
      </c>
      <c r="T47" s="22">
        <v>5</v>
      </c>
      <c r="U47" s="22">
        <v>0</v>
      </c>
      <c r="V47" s="22">
        <v>1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5">
        <f>C47+E47+G47+I47+K47+M47+O47+Q47+S47+U47+W47+Y47+AA47+AC47</f>
        <v>69</v>
      </c>
      <c r="AF47" s="25">
        <f>D47+F47+H47+J47+L47+N47+P47+R47+T47+V47+X47+Z47+AB47+AD47</f>
        <v>321</v>
      </c>
      <c r="AG47" s="70">
        <f t="shared" si="2"/>
        <v>390</v>
      </c>
      <c r="AH47" s="70"/>
    </row>
    <row r="48" spans="1:34" ht="27.75">
      <c r="A48" s="59" t="s">
        <v>63</v>
      </c>
      <c r="B48" s="21" t="s">
        <v>64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1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1</v>
      </c>
      <c r="AC48" s="21">
        <v>0</v>
      </c>
      <c r="AD48" s="21">
        <v>0</v>
      </c>
      <c r="AE48" s="25">
        <f t="shared" si="0"/>
        <v>0</v>
      </c>
      <c r="AF48" s="25">
        <f t="shared" si="0"/>
        <v>2</v>
      </c>
      <c r="AG48" s="70">
        <f t="shared" si="2"/>
        <v>2</v>
      </c>
      <c r="AH48" s="70"/>
    </row>
    <row r="49" spans="1:34" ht="27.75">
      <c r="A49" s="59"/>
      <c r="B49" s="21" t="s">
        <v>65</v>
      </c>
      <c r="C49" s="21">
        <v>2</v>
      </c>
      <c r="D49" s="21">
        <v>7</v>
      </c>
      <c r="E49" s="21">
        <v>1</v>
      </c>
      <c r="F49" s="21">
        <v>1</v>
      </c>
      <c r="G49" s="21">
        <v>0</v>
      </c>
      <c r="H49" s="21">
        <v>0</v>
      </c>
      <c r="I49" s="21">
        <v>5</v>
      </c>
      <c r="J49" s="21">
        <v>8</v>
      </c>
      <c r="K49" s="21">
        <v>15</v>
      </c>
      <c r="L49" s="21">
        <v>18</v>
      </c>
      <c r="M49" s="21">
        <v>0</v>
      </c>
      <c r="N49" s="21">
        <v>1</v>
      </c>
      <c r="O49" s="21">
        <v>0</v>
      </c>
      <c r="P49" s="21">
        <v>2</v>
      </c>
      <c r="Q49" s="21">
        <v>0</v>
      </c>
      <c r="R49" s="21">
        <v>0</v>
      </c>
      <c r="S49" s="21">
        <v>0</v>
      </c>
      <c r="T49" s="21">
        <v>0</v>
      </c>
      <c r="U49" s="21">
        <v>1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1</v>
      </c>
      <c r="AC49" s="21">
        <v>0</v>
      </c>
      <c r="AD49" s="21">
        <v>0</v>
      </c>
      <c r="AE49" s="25">
        <f t="shared" si="0"/>
        <v>24</v>
      </c>
      <c r="AF49" s="25">
        <f t="shared" si="0"/>
        <v>38</v>
      </c>
      <c r="AG49" s="70">
        <f t="shared" si="2"/>
        <v>62</v>
      </c>
      <c r="AH49" s="70"/>
    </row>
    <row r="50" spans="1:34" ht="27.75">
      <c r="A50" s="59"/>
      <c r="B50" s="21" t="s">
        <v>66</v>
      </c>
      <c r="C50" s="21">
        <v>3</v>
      </c>
      <c r="D50" s="21">
        <v>1</v>
      </c>
      <c r="E50" s="21">
        <v>0</v>
      </c>
      <c r="F50" s="21">
        <v>0</v>
      </c>
      <c r="G50" s="21">
        <v>0</v>
      </c>
      <c r="H50" s="21">
        <v>0</v>
      </c>
      <c r="I50" s="21">
        <v>11</v>
      </c>
      <c r="J50" s="21">
        <v>17</v>
      </c>
      <c r="K50" s="21">
        <v>12</v>
      </c>
      <c r="L50" s="21">
        <v>5</v>
      </c>
      <c r="M50" s="21">
        <v>1</v>
      </c>
      <c r="N50" s="21">
        <v>1</v>
      </c>
      <c r="O50" s="21">
        <v>3</v>
      </c>
      <c r="P50" s="21">
        <v>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1</v>
      </c>
      <c r="AB50" s="21">
        <v>0</v>
      </c>
      <c r="AC50" s="21">
        <v>0</v>
      </c>
      <c r="AD50" s="21">
        <v>0</v>
      </c>
      <c r="AE50" s="25">
        <f t="shared" si="0"/>
        <v>31</v>
      </c>
      <c r="AF50" s="25">
        <f t="shared" si="0"/>
        <v>25</v>
      </c>
      <c r="AG50" s="70">
        <f t="shared" si="2"/>
        <v>56</v>
      </c>
      <c r="AH50" s="70"/>
    </row>
    <row r="51" spans="1:34" ht="27.75">
      <c r="A51" s="59"/>
      <c r="B51" s="21" t="s">
        <v>67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5">
        <f t="shared" si="0"/>
        <v>0</v>
      </c>
      <c r="AF51" s="25">
        <f t="shared" si="0"/>
        <v>0</v>
      </c>
      <c r="AG51" s="70">
        <f t="shared" si="2"/>
        <v>0</v>
      </c>
      <c r="AH51" s="70"/>
    </row>
    <row r="52" spans="1:34" ht="27.75">
      <c r="A52" s="59"/>
      <c r="B52" s="21" t="s">
        <v>68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5">
        <f t="shared" si="0"/>
        <v>0</v>
      </c>
      <c r="AF52" s="25">
        <f t="shared" si="0"/>
        <v>0</v>
      </c>
      <c r="AG52" s="70">
        <f t="shared" si="2"/>
        <v>0</v>
      </c>
      <c r="AH52" s="70"/>
    </row>
    <row r="53" spans="1:34" ht="27.75">
      <c r="A53" s="59"/>
      <c r="B53" s="21" t="s">
        <v>69</v>
      </c>
      <c r="C53" s="21">
        <v>3</v>
      </c>
      <c r="D53" s="21">
        <v>1</v>
      </c>
      <c r="E53" s="21">
        <v>0</v>
      </c>
      <c r="F53" s="21">
        <v>0</v>
      </c>
      <c r="G53" s="21">
        <v>0</v>
      </c>
      <c r="H53" s="21">
        <v>2</v>
      </c>
      <c r="I53" s="21">
        <v>25</v>
      </c>
      <c r="J53" s="21">
        <v>33</v>
      </c>
      <c r="K53" s="21">
        <v>11</v>
      </c>
      <c r="L53" s="21">
        <v>14</v>
      </c>
      <c r="M53" s="21">
        <v>0</v>
      </c>
      <c r="N53" s="21">
        <v>0</v>
      </c>
      <c r="O53" s="21">
        <v>0</v>
      </c>
      <c r="P53" s="21">
        <v>1</v>
      </c>
      <c r="Q53" s="21">
        <v>0</v>
      </c>
      <c r="R53" s="21">
        <v>1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5">
        <f t="shared" si="0"/>
        <v>39</v>
      </c>
      <c r="AF53" s="25">
        <f t="shared" si="0"/>
        <v>52</v>
      </c>
      <c r="AG53" s="70">
        <f t="shared" si="2"/>
        <v>91</v>
      </c>
      <c r="AH53" s="70"/>
    </row>
    <row r="54" spans="1:34" ht="27.75">
      <c r="A54" s="59"/>
      <c r="B54" s="21" t="s">
        <v>52</v>
      </c>
      <c r="C54" s="21">
        <v>1</v>
      </c>
      <c r="D54" s="21">
        <v>1</v>
      </c>
      <c r="E54" s="21">
        <v>0</v>
      </c>
      <c r="F54" s="21">
        <v>0</v>
      </c>
      <c r="G54" s="21">
        <v>0</v>
      </c>
      <c r="H54" s="21">
        <v>0</v>
      </c>
      <c r="I54" s="21">
        <v>6</v>
      </c>
      <c r="J54" s="21">
        <v>19</v>
      </c>
      <c r="K54" s="21">
        <v>2</v>
      </c>
      <c r="L54" s="21">
        <v>20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1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5">
        <f t="shared" si="0"/>
        <v>10</v>
      </c>
      <c r="AF54" s="25">
        <f t="shared" si="0"/>
        <v>40</v>
      </c>
      <c r="AG54" s="70">
        <f t="shared" si="2"/>
        <v>50</v>
      </c>
      <c r="AH54" s="70"/>
    </row>
    <row r="55" spans="1:34" ht="27.75">
      <c r="A55" s="59"/>
      <c r="B55" s="21" t="s">
        <v>70</v>
      </c>
      <c r="C55" s="21">
        <v>0</v>
      </c>
      <c r="D55" s="21">
        <v>2</v>
      </c>
      <c r="E55" s="21">
        <v>2</v>
      </c>
      <c r="F55" s="21">
        <v>1</v>
      </c>
      <c r="G55" s="21">
        <v>0</v>
      </c>
      <c r="H55" s="21">
        <v>0</v>
      </c>
      <c r="I55" s="21">
        <v>19</v>
      </c>
      <c r="J55" s="21">
        <v>24</v>
      </c>
      <c r="K55" s="21">
        <v>21</v>
      </c>
      <c r="L55" s="21">
        <v>15</v>
      </c>
      <c r="M55" s="21">
        <v>0</v>
      </c>
      <c r="N55" s="21">
        <v>1</v>
      </c>
      <c r="O55" s="21">
        <v>1</v>
      </c>
      <c r="P55" s="21">
        <v>1</v>
      </c>
      <c r="Q55" s="21">
        <v>0</v>
      </c>
      <c r="R55" s="21">
        <v>0</v>
      </c>
      <c r="S55" s="21">
        <v>1</v>
      </c>
      <c r="T55" s="21">
        <v>1</v>
      </c>
      <c r="U55" s="21">
        <v>1</v>
      </c>
      <c r="V55" s="21">
        <v>0</v>
      </c>
      <c r="W55" s="21">
        <v>1</v>
      </c>
      <c r="X55" s="21">
        <v>0</v>
      </c>
      <c r="Y55" s="21">
        <v>1</v>
      </c>
      <c r="Z55" s="21">
        <v>0</v>
      </c>
      <c r="AA55" s="21">
        <v>1</v>
      </c>
      <c r="AB55" s="21">
        <v>0</v>
      </c>
      <c r="AC55" s="21">
        <v>0</v>
      </c>
      <c r="AD55" s="21">
        <v>0</v>
      </c>
      <c r="AE55" s="25">
        <f t="shared" si="0"/>
        <v>48</v>
      </c>
      <c r="AF55" s="25">
        <f t="shared" si="0"/>
        <v>45</v>
      </c>
      <c r="AG55" s="70">
        <f t="shared" si="2"/>
        <v>93</v>
      </c>
      <c r="AH55" s="70"/>
    </row>
    <row r="56" spans="1:34" ht="27.75">
      <c r="A56" s="59"/>
      <c r="B56" s="21" t="s">
        <v>71</v>
      </c>
      <c r="C56" s="21">
        <v>1</v>
      </c>
      <c r="D56" s="21">
        <v>1</v>
      </c>
      <c r="E56" s="21">
        <v>0</v>
      </c>
      <c r="F56" s="21">
        <v>1</v>
      </c>
      <c r="G56" s="21">
        <v>0</v>
      </c>
      <c r="H56" s="21">
        <v>0</v>
      </c>
      <c r="I56" s="21">
        <v>4</v>
      </c>
      <c r="J56" s="21">
        <v>14</v>
      </c>
      <c r="K56" s="21">
        <v>4</v>
      </c>
      <c r="L56" s="21">
        <v>15</v>
      </c>
      <c r="M56" s="21">
        <v>0</v>
      </c>
      <c r="N56" s="21">
        <v>0</v>
      </c>
      <c r="O56" s="21">
        <v>2</v>
      </c>
      <c r="P56" s="21">
        <v>2</v>
      </c>
      <c r="Q56" s="21">
        <v>0</v>
      </c>
      <c r="R56" s="21">
        <v>0</v>
      </c>
      <c r="S56" s="21">
        <v>2</v>
      </c>
      <c r="T56" s="21">
        <v>1</v>
      </c>
      <c r="U56" s="21">
        <v>1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5">
        <f t="shared" si="0"/>
        <v>14</v>
      </c>
      <c r="AF56" s="25">
        <f t="shared" si="0"/>
        <v>34</v>
      </c>
      <c r="AG56" s="70">
        <f t="shared" si="2"/>
        <v>48</v>
      </c>
      <c r="AH56" s="70"/>
    </row>
    <row r="57" spans="1:34" ht="27.75">
      <c r="A57" s="59"/>
      <c r="B57" s="21" t="s">
        <v>72</v>
      </c>
      <c r="C57" s="21">
        <v>0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7</v>
      </c>
      <c r="J57" s="21">
        <v>5</v>
      </c>
      <c r="K57" s="21">
        <v>1</v>
      </c>
      <c r="L57" s="21">
        <v>1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2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5">
        <f t="shared" si="0"/>
        <v>10</v>
      </c>
      <c r="AF57" s="25">
        <f t="shared" si="0"/>
        <v>7</v>
      </c>
      <c r="AG57" s="70">
        <f t="shared" si="2"/>
        <v>17</v>
      </c>
      <c r="AH57" s="70"/>
    </row>
    <row r="58" spans="1:34" ht="27.75">
      <c r="A58" s="59"/>
      <c r="B58" s="21" t="s">
        <v>73</v>
      </c>
      <c r="C58" s="21">
        <v>0</v>
      </c>
      <c r="D58" s="21">
        <v>2</v>
      </c>
      <c r="E58" s="21">
        <v>0</v>
      </c>
      <c r="F58" s="21">
        <v>0</v>
      </c>
      <c r="G58" s="21">
        <v>0</v>
      </c>
      <c r="H58" s="21">
        <v>0</v>
      </c>
      <c r="I58" s="21">
        <v>4</v>
      </c>
      <c r="J58" s="21">
        <v>29</v>
      </c>
      <c r="K58" s="21">
        <v>9</v>
      </c>
      <c r="L58" s="21">
        <v>13</v>
      </c>
      <c r="M58" s="21">
        <v>0</v>
      </c>
      <c r="N58" s="21">
        <v>0</v>
      </c>
      <c r="O58" s="21">
        <v>0</v>
      </c>
      <c r="P58" s="21">
        <v>1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1</v>
      </c>
      <c r="W58" s="21">
        <v>0</v>
      </c>
      <c r="X58" s="21">
        <v>1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5">
        <f t="shared" si="0"/>
        <v>13</v>
      </c>
      <c r="AF58" s="25">
        <f t="shared" si="0"/>
        <v>47</v>
      </c>
      <c r="AG58" s="70">
        <f t="shared" si="2"/>
        <v>60</v>
      </c>
      <c r="AH58" s="70"/>
    </row>
    <row r="59" spans="1:34" ht="27.75">
      <c r="A59" s="59"/>
      <c r="B59" s="21" t="s">
        <v>74</v>
      </c>
      <c r="C59" s="21">
        <v>2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8</v>
      </c>
      <c r="J59" s="21">
        <v>27</v>
      </c>
      <c r="K59" s="21">
        <v>5</v>
      </c>
      <c r="L59" s="21">
        <v>3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5">
        <f t="shared" si="0"/>
        <v>15</v>
      </c>
      <c r="AF59" s="25">
        <f t="shared" si="0"/>
        <v>30</v>
      </c>
      <c r="AG59" s="70">
        <f t="shared" si="2"/>
        <v>45</v>
      </c>
      <c r="AH59" s="70"/>
    </row>
    <row r="60" spans="1:34" ht="27.75">
      <c r="A60" s="59"/>
      <c r="B60" s="22" t="s">
        <v>17</v>
      </c>
      <c r="C60" s="22">
        <v>12</v>
      </c>
      <c r="D60" s="22">
        <v>16</v>
      </c>
      <c r="E60" s="22">
        <v>3</v>
      </c>
      <c r="F60" s="22">
        <v>3</v>
      </c>
      <c r="G60" s="22">
        <v>0</v>
      </c>
      <c r="H60" s="22">
        <v>2</v>
      </c>
      <c r="I60" s="22">
        <v>89</v>
      </c>
      <c r="J60" s="22">
        <v>176</v>
      </c>
      <c r="K60" s="22">
        <v>80</v>
      </c>
      <c r="L60" s="22">
        <v>104</v>
      </c>
      <c r="M60" s="22">
        <v>1</v>
      </c>
      <c r="N60" s="22">
        <v>3</v>
      </c>
      <c r="O60" s="22">
        <v>6</v>
      </c>
      <c r="P60" s="22">
        <v>8</v>
      </c>
      <c r="Q60" s="22">
        <v>0</v>
      </c>
      <c r="R60" s="22">
        <v>1</v>
      </c>
      <c r="S60" s="22">
        <v>4</v>
      </c>
      <c r="T60" s="22">
        <v>2</v>
      </c>
      <c r="U60" s="22">
        <v>5</v>
      </c>
      <c r="V60" s="22">
        <v>2</v>
      </c>
      <c r="W60" s="22">
        <v>1</v>
      </c>
      <c r="X60" s="22">
        <v>1</v>
      </c>
      <c r="Y60" s="22">
        <v>1</v>
      </c>
      <c r="Z60" s="22">
        <v>0</v>
      </c>
      <c r="AA60" s="22">
        <v>2</v>
      </c>
      <c r="AB60" s="22">
        <v>2</v>
      </c>
      <c r="AC60" s="22">
        <v>0</v>
      </c>
      <c r="AD60" s="22">
        <v>0</v>
      </c>
      <c r="AE60" s="25">
        <f t="shared" si="0"/>
        <v>204</v>
      </c>
      <c r="AF60" s="25">
        <f t="shared" si="0"/>
        <v>320</v>
      </c>
      <c r="AG60" s="70">
        <f t="shared" si="2"/>
        <v>524</v>
      </c>
      <c r="AH60" s="70"/>
    </row>
    <row r="61" spans="1:34" ht="27.75">
      <c r="A61" s="63" t="s">
        <v>75</v>
      </c>
      <c r="B61" s="21" t="s">
        <v>52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5">
        <f t="shared" si="0"/>
        <v>0</v>
      </c>
      <c r="AF61" s="25">
        <f t="shared" si="0"/>
        <v>0</v>
      </c>
      <c r="AG61" s="70">
        <f t="shared" si="2"/>
        <v>0</v>
      </c>
      <c r="AH61" s="70"/>
    </row>
    <row r="62" spans="1:34" ht="27.75">
      <c r="A62" s="63"/>
      <c r="B62" s="21" t="s">
        <v>64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5">
        <f t="shared" si="0"/>
        <v>0</v>
      </c>
      <c r="AF62" s="25">
        <f t="shared" si="0"/>
        <v>0</v>
      </c>
      <c r="AG62" s="70">
        <f aca="true" t="shared" si="3" ref="AG62:AG82">AE62+AF62</f>
        <v>0</v>
      </c>
      <c r="AH62" s="70"/>
    </row>
    <row r="63" spans="1:34" ht="27.75">
      <c r="A63" s="63"/>
      <c r="B63" s="21" t="s">
        <v>17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5">
        <f t="shared" si="0"/>
        <v>0</v>
      </c>
      <c r="AF63" s="25">
        <f t="shared" si="0"/>
        <v>0</v>
      </c>
      <c r="AG63" s="70">
        <f t="shared" si="3"/>
        <v>0</v>
      </c>
      <c r="AH63" s="70"/>
    </row>
    <row r="64" spans="1:34" ht="27.75">
      <c r="A64" s="60" t="s">
        <v>76</v>
      </c>
      <c r="B64" s="60"/>
      <c r="C64" s="21">
        <v>3</v>
      </c>
      <c r="D64" s="21">
        <v>0</v>
      </c>
      <c r="E64" s="21">
        <v>0</v>
      </c>
      <c r="F64" s="21">
        <v>0</v>
      </c>
      <c r="G64" s="21">
        <v>0</v>
      </c>
      <c r="H64" s="21">
        <v>1</v>
      </c>
      <c r="I64" s="21">
        <v>83</v>
      </c>
      <c r="J64" s="21">
        <v>45</v>
      </c>
      <c r="K64" s="21">
        <v>19</v>
      </c>
      <c r="L64" s="21">
        <v>9</v>
      </c>
      <c r="M64" s="21">
        <v>0</v>
      </c>
      <c r="N64" s="21">
        <v>1</v>
      </c>
      <c r="O64" s="21">
        <v>13</v>
      </c>
      <c r="P64" s="21">
        <v>6</v>
      </c>
      <c r="Q64" s="21">
        <v>0</v>
      </c>
      <c r="R64" s="21">
        <v>0</v>
      </c>
      <c r="S64" s="21">
        <v>1</v>
      </c>
      <c r="T64" s="21">
        <v>0</v>
      </c>
      <c r="U64" s="21">
        <v>0</v>
      </c>
      <c r="V64" s="21">
        <v>2</v>
      </c>
      <c r="W64" s="21">
        <v>2</v>
      </c>
      <c r="X64" s="21">
        <v>0</v>
      </c>
      <c r="Y64" s="21">
        <v>1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5">
        <f t="shared" si="0"/>
        <v>122</v>
      </c>
      <c r="AF64" s="25">
        <f t="shared" si="0"/>
        <v>64</v>
      </c>
      <c r="AG64" s="70">
        <f t="shared" si="3"/>
        <v>186</v>
      </c>
      <c r="AH64" s="70"/>
    </row>
    <row r="65" spans="1:34" ht="27.75">
      <c r="A65" s="63" t="s">
        <v>77</v>
      </c>
      <c r="B65" s="21" t="s">
        <v>78</v>
      </c>
      <c r="C65" s="21">
        <v>0</v>
      </c>
      <c r="D65" s="21">
        <v>4</v>
      </c>
      <c r="E65" s="21">
        <v>0</v>
      </c>
      <c r="F65" s="21">
        <v>6</v>
      </c>
      <c r="G65" s="21">
        <v>1</v>
      </c>
      <c r="H65" s="21">
        <v>6</v>
      </c>
      <c r="I65" s="21">
        <v>35</v>
      </c>
      <c r="J65" s="21">
        <v>263</v>
      </c>
      <c r="K65" s="21">
        <v>12</v>
      </c>
      <c r="L65" s="21">
        <v>66</v>
      </c>
      <c r="M65" s="21">
        <v>0</v>
      </c>
      <c r="N65" s="21">
        <v>5</v>
      </c>
      <c r="O65" s="21">
        <v>0</v>
      </c>
      <c r="P65" s="21">
        <v>16</v>
      </c>
      <c r="Q65" s="21">
        <v>0</v>
      </c>
      <c r="R65" s="21">
        <v>0</v>
      </c>
      <c r="S65" s="21">
        <v>1</v>
      </c>
      <c r="T65" s="21">
        <v>2</v>
      </c>
      <c r="U65" s="21">
        <v>2</v>
      </c>
      <c r="V65" s="21">
        <v>0</v>
      </c>
      <c r="W65" s="21">
        <v>0</v>
      </c>
      <c r="X65" s="21">
        <v>0</v>
      </c>
      <c r="Y65" s="21">
        <v>0</v>
      </c>
      <c r="Z65" s="21">
        <v>1</v>
      </c>
      <c r="AA65" s="21">
        <v>0</v>
      </c>
      <c r="AB65" s="21">
        <v>0</v>
      </c>
      <c r="AC65" s="21">
        <v>0</v>
      </c>
      <c r="AD65" s="21">
        <v>0</v>
      </c>
      <c r="AE65" s="25">
        <f t="shared" si="0"/>
        <v>51</v>
      </c>
      <c r="AF65" s="25">
        <f t="shared" si="0"/>
        <v>369</v>
      </c>
      <c r="AG65" s="70">
        <f t="shared" si="3"/>
        <v>420</v>
      </c>
      <c r="AH65" s="70"/>
    </row>
    <row r="66" spans="1:34" ht="27.75">
      <c r="A66" s="63"/>
      <c r="B66" s="21" t="s">
        <v>79</v>
      </c>
      <c r="C66" s="21">
        <v>0</v>
      </c>
      <c r="D66" s="21">
        <v>1</v>
      </c>
      <c r="E66" s="21">
        <v>0</v>
      </c>
      <c r="F66" s="21">
        <v>0</v>
      </c>
      <c r="G66" s="21">
        <v>1</v>
      </c>
      <c r="H66" s="21">
        <v>0</v>
      </c>
      <c r="I66" s="21">
        <v>3</v>
      </c>
      <c r="J66" s="21">
        <v>45</v>
      </c>
      <c r="K66" s="21">
        <v>4</v>
      </c>
      <c r="L66" s="21">
        <v>15</v>
      </c>
      <c r="M66" s="21">
        <v>0</v>
      </c>
      <c r="N66" s="21">
        <v>1</v>
      </c>
      <c r="O66" s="21">
        <v>0</v>
      </c>
      <c r="P66" s="21">
        <v>1</v>
      </c>
      <c r="Q66" s="21">
        <v>0</v>
      </c>
      <c r="R66" s="21">
        <v>0</v>
      </c>
      <c r="S66" s="21">
        <v>0</v>
      </c>
      <c r="T66" s="21">
        <v>1</v>
      </c>
      <c r="U66" s="21">
        <v>3</v>
      </c>
      <c r="V66" s="21">
        <v>1</v>
      </c>
      <c r="W66" s="21">
        <v>1</v>
      </c>
      <c r="X66" s="21">
        <v>2</v>
      </c>
      <c r="Y66" s="21">
        <v>0</v>
      </c>
      <c r="Z66" s="21">
        <v>0</v>
      </c>
      <c r="AA66" s="21">
        <v>0</v>
      </c>
      <c r="AB66" s="21">
        <v>2</v>
      </c>
      <c r="AC66" s="21">
        <v>0</v>
      </c>
      <c r="AD66" s="21">
        <v>0</v>
      </c>
      <c r="AE66" s="25">
        <f t="shared" si="0"/>
        <v>12</v>
      </c>
      <c r="AF66" s="25">
        <f t="shared" si="0"/>
        <v>69</v>
      </c>
      <c r="AG66" s="70">
        <f t="shared" si="3"/>
        <v>81</v>
      </c>
      <c r="AH66" s="70"/>
    </row>
    <row r="67" spans="1:34" ht="27.75">
      <c r="A67" s="63"/>
      <c r="B67" s="21" t="s">
        <v>80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3</v>
      </c>
      <c r="J67" s="21">
        <v>43</v>
      </c>
      <c r="K67" s="21">
        <v>1</v>
      </c>
      <c r="L67" s="21">
        <v>11</v>
      </c>
      <c r="M67" s="21">
        <v>0</v>
      </c>
      <c r="N67" s="21">
        <v>1</v>
      </c>
      <c r="O67" s="21">
        <v>0</v>
      </c>
      <c r="P67" s="21">
        <v>2</v>
      </c>
      <c r="Q67" s="21">
        <v>0</v>
      </c>
      <c r="R67" s="21">
        <v>0</v>
      </c>
      <c r="S67" s="21">
        <v>1</v>
      </c>
      <c r="T67" s="21">
        <v>0</v>
      </c>
      <c r="U67" s="21">
        <v>0</v>
      </c>
      <c r="V67" s="21">
        <v>0</v>
      </c>
      <c r="W67" s="21">
        <v>0</v>
      </c>
      <c r="X67" s="21">
        <v>1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5">
        <f>C67+E67+G67+I67+K67+M67+O67+Q67+S67+U67+W67+Y67+AA67+AC67</f>
        <v>5</v>
      </c>
      <c r="AF67" s="25">
        <f>D67+F67+H67+J67+L67+N67+P67+R67+T67+V67+X67+Z67+AB67+AD67</f>
        <v>58</v>
      </c>
      <c r="AG67" s="70">
        <f t="shared" si="3"/>
        <v>63</v>
      </c>
      <c r="AH67" s="70"/>
    </row>
    <row r="68" spans="1:34" ht="27.75">
      <c r="A68" s="63"/>
      <c r="B68" s="21" t="s">
        <v>81</v>
      </c>
      <c r="C68" s="21">
        <v>0</v>
      </c>
      <c r="D68" s="21">
        <v>6</v>
      </c>
      <c r="E68" s="21">
        <v>0</v>
      </c>
      <c r="F68" s="21">
        <v>2</v>
      </c>
      <c r="G68" s="21">
        <v>0</v>
      </c>
      <c r="H68" s="21">
        <v>0</v>
      </c>
      <c r="I68" s="21">
        <v>3</v>
      </c>
      <c r="J68" s="21">
        <v>97</v>
      </c>
      <c r="K68" s="21">
        <v>1</v>
      </c>
      <c r="L68" s="21">
        <v>31</v>
      </c>
      <c r="M68" s="21">
        <v>0</v>
      </c>
      <c r="N68" s="21">
        <v>1</v>
      </c>
      <c r="O68" s="21">
        <v>0</v>
      </c>
      <c r="P68" s="21">
        <v>2</v>
      </c>
      <c r="Q68" s="21">
        <v>0</v>
      </c>
      <c r="R68" s="21">
        <v>2</v>
      </c>
      <c r="S68" s="21">
        <v>0</v>
      </c>
      <c r="T68" s="21">
        <v>0</v>
      </c>
      <c r="U68" s="21">
        <v>2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2</v>
      </c>
      <c r="AC68" s="21">
        <v>0</v>
      </c>
      <c r="AD68" s="21">
        <v>0</v>
      </c>
      <c r="AE68" s="25">
        <f t="shared" si="0"/>
        <v>6</v>
      </c>
      <c r="AF68" s="25">
        <f t="shared" si="0"/>
        <v>143</v>
      </c>
      <c r="AG68" s="70">
        <f t="shared" si="3"/>
        <v>149</v>
      </c>
      <c r="AH68" s="70"/>
    </row>
    <row r="69" spans="1:34" ht="27.75">
      <c r="A69" s="63"/>
      <c r="B69" s="21" t="s">
        <v>82</v>
      </c>
      <c r="C69" s="21">
        <v>0</v>
      </c>
      <c r="D69" s="21">
        <v>1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64</v>
      </c>
      <c r="K69" s="21">
        <v>0</v>
      </c>
      <c r="L69" s="21">
        <v>20</v>
      </c>
      <c r="M69" s="21">
        <v>0</v>
      </c>
      <c r="N69" s="21">
        <v>2</v>
      </c>
      <c r="O69" s="21">
        <v>0</v>
      </c>
      <c r="P69" s="21">
        <v>4</v>
      </c>
      <c r="Q69" s="21">
        <v>0</v>
      </c>
      <c r="R69" s="21">
        <v>1</v>
      </c>
      <c r="S69" s="21">
        <v>0</v>
      </c>
      <c r="T69" s="21">
        <v>0</v>
      </c>
      <c r="U69" s="21">
        <v>0</v>
      </c>
      <c r="V69" s="21">
        <v>1</v>
      </c>
      <c r="W69" s="21">
        <v>0</v>
      </c>
      <c r="X69" s="21">
        <v>1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5">
        <f aca="true" t="shared" si="4" ref="AE69:AF83">C69+E69+G69+I69+K69+M69+O69+Q69+S69+U69+W69+Y69+AA69+AC69</f>
        <v>0</v>
      </c>
      <c r="AF69" s="25">
        <f t="shared" si="4"/>
        <v>94</v>
      </c>
      <c r="AG69" s="70">
        <f t="shared" si="3"/>
        <v>94</v>
      </c>
      <c r="AH69" s="70"/>
    </row>
    <row r="70" spans="1:34" ht="27.75">
      <c r="A70" s="63"/>
      <c r="B70" s="22" t="s">
        <v>17</v>
      </c>
      <c r="C70" s="22">
        <v>0</v>
      </c>
      <c r="D70" s="22">
        <v>12</v>
      </c>
      <c r="E70" s="22">
        <v>0</v>
      </c>
      <c r="F70" s="22">
        <v>8</v>
      </c>
      <c r="G70" s="22">
        <v>2</v>
      </c>
      <c r="H70" s="22">
        <v>6</v>
      </c>
      <c r="I70" s="22">
        <v>44</v>
      </c>
      <c r="J70" s="22">
        <v>512</v>
      </c>
      <c r="K70" s="22">
        <v>18</v>
      </c>
      <c r="L70" s="22">
        <v>143</v>
      </c>
      <c r="M70" s="22">
        <v>0</v>
      </c>
      <c r="N70" s="22">
        <v>10</v>
      </c>
      <c r="O70" s="22">
        <v>0</v>
      </c>
      <c r="P70" s="22">
        <v>25</v>
      </c>
      <c r="Q70" s="22">
        <v>0</v>
      </c>
      <c r="R70" s="22">
        <v>3</v>
      </c>
      <c r="S70" s="22">
        <v>2</v>
      </c>
      <c r="T70" s="22">
        <v>3</v>
      </c>
      <c r="U70" s="22">
        <v>7</v>
      </c>
      <c r="V70" s="22">
        <v>2</v>
      </c>
      <c r="W70" s="22">
        <v>1</v>
      </c>
      <c r="X70" s="22">
        <v>4</v>
      </c>
      <c r="Y70" s="22">
        <v>0</v>
      </c>
      <c r="Z70" s="22">
        <v>1</v>
      </c>
      <c r="AA70" s="22">
        <v>0</v>
      </c>
      <c r="AB70" s="22">
        <v>4</v>
      </c>
      <c r="AC70" s="22">
        <v>0</v>
      </c>
      <c r="AD70" s="22">
        <v>0</v>
      </c>
      <c r="AE70" s="25">
        <f t="shared" si="4"/>
        <v>74</v>
      </c>
      <c r="AF70" s="25">
        <f t="shared" si="4"/>
        <v>733</v>
      </c>
      <c r="AG70" s="70">
        <f t="shared" si="3"/>
        <v>807</v>
      </c>
      <c r="AH70" s="70"/>
    </row>
    <row r="71" spans="1:34" ht="27.75">
      <c r="A71" s="60" t="s">
        <v>83</v>
      </c>
      <c r="B71" s="79"/>
      <c r="C71" s="21">
        <v>1</v>
      </c>
      <c r="D71" s="21">
        <v>4</v>
      </c>
      <c r="E71" s="21">
        <v>0</v>
      </c>
      <c r="F71" s="21">
        <v>0</v>
      </c>
      <c r="G71" s="21">
        <v>0</v>
      </c>
      <c r="H71" s="21">
        <v>0</v>
      </c>
      <c r="I71" s="21">
        <v>1</v>
      </c>
      <c r="J71" s="21">
        <v>8</v>
      </c>
      <c r="K71" s="21">
        <v>77</v>
      </c>
      <c r="L71" s="21">
        <v>266</v>
      </c>
      <c r="M71" s="21">
        <v>0</v>
      </c>
      <c r="N71" s="21">
        <v>2</v>
      </c>
      <c r="O71" s="21">
        <v>0</v>
      </c>
      <c r="P71" s="21">
        <v>0</v>
      </c>
      <c r="Q71" s="21">
        <v>0</v>
      </c>
      <c r="R71" s="21">
        <v>1</v>
      </c>
      <c r="S71" s="21">
        <v>0</v>
      </c>
      <c r="T71" s="21">
        <v>2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5">
        <f t="shared" si="4"/>
        <v>79</v>
      </c>
      <c r="AF71" s="25">
        <f t="shared" si="4"/>
        <v>283</v>
      </c>
      <c r="AG71" s="70">
        <f>AE71+AF71</f>
        <v>362</v>
      </c>
      <c r="AH71" s="70"/>
    </row>
    <row r="72" spans="1:34" ht="27.75">
      <c r="A72" s="60" t="s">
        <v>84</v>
      </c>
      <c r="B72" s="79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1</v>
      </c>
      <c r="I72" s="21">
        <v>9</v>
      </c>
      <c r="J72" s="21">
        <v>53</v>
      </c>
      <c r="K72" s="21">
        <v>6</v>
      </c>
      <c r="L72" s="21">
        <v>16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5">
        <f t="shared" si="4"/>
        <v>15</v>
      </c>
      <c r="AF72" s="25">
        <f t="shared" si="4"/>
        <v>70</v>
      </c>
      <c r="AG72" s="70">
        <f t="shared" si="3"/>
        <v>85</v>
      </c>
      <c r="AH72" s="70"/>
    </row>
    <row r="73" spans="1:34" ht="27.75">
      <c r="A73" s="80" t="s">
        <v>85</v>
      </c>
      <c r="B73" s="80"/>
      <c r="C73" s="21">
        <v>5</v>
      </c>
      <c r="D73" s="21">
        <v>2</v>
      </c>
      <c r="E73" s="21">
        <v>3</v>
      </c>
      <c r="F73" s="21">
        <v>0</v>
      </c>
      <c r="G73" s="21">
        <v>1</v>
      </c>
      <c r="H73" s="21">
        <v>0</v>
      </c>
      <c r="I73" s="21">
        <v>10</v>
      </c>
      <c r="J73" s="21">
        <v>7</v>
      </c>
      <c r="K73" s="21">
        <v>27</v>
      </c>
      <c r="L73" s="21">
        <v>23</v>
      </c>
      <c r="M73" s="21">
        <v>0</v>
      </c>
      <c r="N73" s="21">
        <v>0</v>
      </c>
      <c r="O73" s="21">
        <v>0</v>
      </c>
      <c r="P73" s="21">
        <v>0</v>
      </c>
      <c r="Q73" s="21">
        <v>5</v>
      </c>
      <c r="R73" s="21">
        <v>1</v>
      </c>
      <c r="S73" s="21">
        <v>8</v>
      </c>
      <c r="T73" s="21">
        <v>3</v>
      </c>
      <c r="U73" s="21">
        <v>2</v>
      </c>
      <c r="V73" s="21">
        <v>0</v>
      </c>
      <c r="W73" s="21">
        <v>2</v>
      </c>
      <c r="X73" s="21">
        <v>0</v>
      </c>
      <c r="Y73" s="21">
        <v>0</v>
      </c>
      <c r="Z73" s="21">
        <v>0</v>
      </c>
      <c r="AA73" s="21">
        <v>1</v>
      </c>
      <c r="AB73" s="21">
        <v>0</v>
      </c>
      <c r="AC73" s="21">
        <v>0</v>
      </c>
      <c r="AD73" s="21">
        <v>0</v>
      </c>
      <c r="AE73" s="25">
        <f t="shared" si="4"/>
        <v>64</v>
      </c>
      <c r="AF73" s="25">
        <f t="shared" si="4"/>
        <v>36</v>
      </c>
      <c r="AG73" s="70">
        <f t="shared" si="3"/>
        <v>100</v>
      </c>
      <c r="AH73" s="70"/>
    </row>
    <row r="74" spans="1:34" ht="27.75">
      <c r="A74" s="59" t="s">
        <v>86</v>
      </c>
      <c r="B74" s="21" t="s">
        <v>87</v>
      </c>
      <c r="C74" s="21">
        <v>2</v>
      </c>
      <c r="D74" s="21">
        <v>1</v>
      </c>
      <c r="E74" s="21">
        <v>0</v>
      </c>
      <c r="F74" s="21">
        <v>1</v>
      </c>
      <c r="G74" s="21">
        <v>0</v>
      </c>
      <c r="H74" s="21">
        <v>0</v>
      </c>
      <c r="I74" s="21">
        <v>10</v>
      </c>
      <c r="J74" s="21">
        <v>18</v>
      </c>
      <c r="K74" s="21">
        <v>7</v>
      </c>
      <c r="L74" s="21">
        <v>1</v>
      </c>
      <c r="M74" s="21">
        <v>1</v>
      </c>
      <c r="N74" s="21">
        <v>0</v>
      </c>
      <c r="O74" s="21">
        <v>3</v>
      </c>
      <c r="P74" s="21">
        <v>4</v>
      </c>
      <c r="Q74" s="21">
        <v>0</v>
      </c>
      <c r="R74" s="21">
        <v>0</v>
      </c>
      <c r="S74" s="21">
        <v>0</v>
      </c>
      <c r="T74" s="21">
        <v>1</v>
      </c>
      <c r="U74" s="21">
        <v>0</v>
      </c>
      <c r="V74" s="21">
        <v>2</v>
      </c>
      <c r="W74" s="21">
        <v>1</v>
      </c>
      <c r="X74" s="21">
        <v>1</v>
      </c>
      <c r="Y74" s="21">
        <v>0</v>
      </c>
      <c r="Z74" s="21">
        <v>0</v>
      </c>
      <c r="AA74" s="21">
        <v>2</v>
      </c>
      <c r="AB74" s="21">
        <v>0</v>
      </c>
      <c r="AC74" s="21">
        <v>0</v>
      </c>
      <c r="AD74" s="21">
        <v>0</v>
      </c>
      <c r="AE74" s="25">
        <f t="shared" si="4"/>
        <v>26</v>
      </c>
      <c r="AF74" s="25">
        <f t="shared" si="4"/>
        <v>29</v>
      </c>
      <c r="AG74" s="70">
        <f t="shared" si="3"/>
        <v>55</v>
      </c>
      <c r="AH74" s="70"/>
    </row>
    <row r="75" spans="1:34" ht="27.75">
      <c r="A75" s="59"/>
      <c r="B75" s="21" t="s">
        <v>88</v>
      </c>
      <c r="C75" s="21">
        <v>0</v>
      </c>
      <c r="D75" s="21">
        <v>0</v>
      </c>
      <c r="E75" s="21">
        <v>0</v>
      </c>
      <c r="F75" s="21">
        <v>4</v>
      </c>
      <c r="G75" s="21">
        <v>0</v>
      </c>
      <c r="H75" s="21">
        <v>0</v>
      </c>
      <c r="I75" s="21">
        <v>0</v>
      </c>
      <c r="J75" s="21">
        <v>21</v>
      </c>
      <c r="K75" s="21">
        <v>0</v>
      </c>
      <c r="L75" s="21">
        <v>3</v>
      </c>
      <c r="M75" s="21">
        <v>0</v>
      </c>
      <c r="N75" s="21">
        <v>0</v>
      </c>
      <c r="O75" s="21">
        <v>0</v>
      </c>
      <c r="P75" s="21">
        <v>6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1</v>
      </c>
      <c r="AC75" s="21">
        <v>0</v>
      </c>
      <c r="AD75" s="21">
        <v>0</v>
      </c>
      <c r="AE75" s="25">
        <f t="shared" si="4"/>
        <v>0</v>
      </c>
      <c r="AF75" s="25">
        <f t="shared" si="4"/>
        <v>35</v>
      </c>
      <c r="AG75" s="70">
        <f t="shared" si="3"/>
        <v>35</v>
      </c>
      <c r="AH75" s="70"/>
    </row>
    <row r="76" spans="1:34" ht="27.75">
      <c r="A76" s="59"/>
      <c r="B76" s="21" t="s">
        <v>89</v>
      </c>
      <c r="C76" s="21">
        <v>0</v>
      </c>
      <c r="D76" s="21">
        <v>1</v>
      </c>
      <c r="E76" s="21">
        <v>0</v>
      </c>
      <c r="F76" s="21">
        <v>0</v>
      </c>
      <c r="G76" s="21">
        <v>0</v>
      </c>
      <c r="H76" s="21">
        <v>1</v>
      </c>
      <c r="I76" s="21">
        <v>0</v>
      </c>
      <c r="J76" s="21">
        <v>25</v>
      </c>
      <c r="K76" s="21">
        <v>0</v>
      </c>
      <c r="L76" s="21">
        <v>4</v>
      </c>
      <c r="M76" s="21">
        <v>0</v>
      </c>
      <c r="N76" s="21">
        <v>0</v>
      </c>
      <c r="O76" s="21">
        <v>0</v>
      </c>
      <c r="P76" s="21">
        <v>2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1</v>
      </c>
      <c r="X76" s="21">
        <v>1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5">
        <f t="shared" si="4"/>
        <v>1</v>
      </c>
      <c r="AF76" s="25">
        <f t="shared" si="4"/>
        <v>34</v>
      </c>
      <c r="AG76" s="70">
        <f t="shared" si="3"/>
        <v>35</v>
      </c>
      <c r="AH76" s="70"/>
    </row>
    <row r="77" spans="1:34" ht="27.75">
      <c r="A77" s="59"/>
      <c r="B77" s="22" t="s">
        <v>17</v>
      </c>
      <c r="C77" s="22">
        <v>2</v>
      </c>
      <c r="D77" s="22">
        <v>2</v>
      </c>
      <c r="E77" s="22">
        <v>0</v>
      </c>
      <c r="F77" s="22">
        <v>5</v>
      </c>
      <c r="G77" s="22">
        <v>0</v>
      </c>
      <c r="H77" s="22">
        <v>1</v>
      </c>
      <c r="I77" s="22">
        <v>10</v>
      </c>
      <c r="J77" s="22">
        <v>64</v>
      </c>
      <c r="K77" s="22">
        <v>7</v>
      </c>
      <c r="L77" s="22">
        <v>8</v>
      </c>
      <c r="M77" s="22">
        <v>1</v>
      </c>
      <c r="N77" s="22">
        <v>0</v>
      </c>
      <c r="O77" s="22">
        <v>3</v>
      </c>
      <c r="P77" s="22">
        <v>12</v>
      </c>
      <c r="Q77" s="22">
        <v>0</v>
      </c>
      <c r="R77" s="22">
        <v>0</v>
      </c>
      <c r="S77" s="22">
        <v>0</v>
      </c>
      <c r="T77" s="22">
        <v>1</v>
      </c>
      <c r="U77" s="22">
        <v>0</v>
      </c>
      <c r="V77" s="22">
        <v>2</v>
      </c>
      <c r="W77" s="22">
        <v>2</v>
      </c>
      <c r="X77" s="22">
        <v>2</v>
      </c>
      <c r="Y77" s="22">
        <v>0</v>
      </c>
      <c r="Z77" s="22">
        <v>0</v>
      </c>
      <c r="AA77" s="22">
        <v>2</v>
      </c>
      <c r="AB77" s="22">
        <v>1</v>
      </c>
      <c r="AC77" s="22">
        <v>0</v>
      </c>
      <c r="AD77" s="22">
        <v>0</v>
      </c>
      <c r="AE77" s="25">
        <f t="shared" si="4"/>
        <v>27</v>
      </c>
      <c r="AF77" s="25">
        <f t="shared" si="4"/>
        <v>98</v>
      </c>
      <c r="AG77" s="70">
        <f t="shared" si="3"/>
        <v>125</v>
      </c>
      <c r="AH77" s="70"/>
    </row>
    <row r="78" spans="1:34" ht="27.75">
      <c r="A78" s="60" t="s">
        <v>90</v>
      </c>
      <c r="B78" s="60"/>
      <c r="C78" s="21">
        <v>3</v>
      </c>
      <c r="D78" s="21">
        <v>0</v>
      </c>
      <c r="E78" s="21">
        <v>0</v>
      </c>
      <c r="F78" s="21">
        <v>0</v>
      </c>
      <c r="G78" s="21">
        <v>1</v>
      </c>
      <c r="H78" s="21">
        <v>0</v>
      </c>
      <c r="I78" s="21">
        <v>9</v>
      </c>
      <c r="J78" s="21">
        <v>11</v>
      </c>
      <c r="K78" s="21">
        <v>8</v>
      </c>
      <c r="L78" s="21">
        <v>0</v>
      </c>
      <c r="M78" s="21">
        <v>0</v>
      </c>
      <c r="N78" s="21">
        <v>2</v>
      </c>
      <c r="O78" s="21">
        <v>4</v>
      </c>
      <c r="P78" s="21">
        <v>2</v>
      </c>
      <c r="Q78" s="21">
        <v>0</v>
      </c>
      <c r="R78" s="21">
        <v>0</v>
      </c>
      <c r="S78" s="21">
        <v>0</v>
      </c>
      <c r="T78" s="21">
        <v>1</v>
      </c>
      <c r="U78" s="21">
        <v>0</v>
      </c>
      <c r="V78" s="21">
        <v>0</v>
      </c>
      <c r="W78" s="21">
        <v>1</v>
      </c>
      <c r="X78" s="21">
        <v>0</v>
      </c>
      <c r="Y78" s="21">
        <v>1</v>
      </c>
      <c r="Z78" s="21">
        <v>2</v>
      </c>
      <c r="AA78" s="21">
        <v>0</v>
      </c>
      <c r="AB78" s="21">
        <v>0</v>
      </c>
      <c r="AC78" s="21">
        <v>0</v>
      </c>
      <c r="AD78" s="21">
        <v>0</v>
      </c>
      <c r="AE78" s="25">
        <f t="shared" si="4"/>
        <v>27</v>
      </c>
      <c r="AF78" s="25">
        <f t="shared" si="4"/>
        <v>18</v>
      </c>
      <c r="AG78" s="70">
        <f t="shared" si="3"/>
        <v>45</v>
      </c>
      <c r="AH78" s="70"/>
    </row>
    <row r="79" spans="1:34" ht="27.75">
      <c r="A79" s="59" t="s">
        <v>91</v>
      </c>
      <c r="B79" s="21" t="s">
        <v>92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13</v>
      </c>
      <c r="J79" s="21">
        <v>30</v>
      </c>
      <c r="K79" s="21">
        <v>1</v>
      </c>
      <c r="L79" s="21">
        <v>0</v>
      </c>
      <c r="M79" s="21">
        <v>1</v>
      </c>
      <c r="N79" s="21">
        <v>1</v>
      </c>
      <c r="O79" s="21">
        <v>4</v>
      </c>
      <c r="P79" s="21">
        <v>3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5">
        <f t="shared" si="4"/>
        <v>19</v>
      </c>
      <c r="AF79" s="25">
        <f t="shared" si="4"/>
        <v>34</v>
      </c>
      <c r="AG79" s="70">
        <f t="shared" si="3"/>
        <v>53</v>
      </c>
      <c r="AH79" s="70"/>
    </row>
    <row r="80" spans="1:34" ht="27.75">
      <c r="A80" s="59"/>
      <c r="B80" s="21" t="s">
        <v>93</v>
      </c>
      <c r="C80" s="21">
        <v>1</v>
      </c>
      <c r="D80" s="21">
        <v>2</v>
      </c>
      <c r="E80" s="21">
        <v>1</v>
      </c>
      <c r="F80" s="21">
        <v>0</v>
      </c>
      <c r="G80" s="21">
        <v>1</v>
      </c>
      <c r="H80" s="21">
        <v>0</v>
      </c>
      <c r="I80" s="21">
        <v>17</v>
      </c>
      <c r="J80" s="21">
        <v>10</v>
      </c>
      <c r="K80" s="21">
        <v>4</v>
      </c>
      <c r="L80" s="21">
        <v>1</v>
      </c>
      <c r="M80" s="21">
        <v>0</v>
      </c>
      <c r="N80" s="21">
        <v>0</v>
      </c>
      <c r="O80" s="21">
        <v>1</v>
      </c>
      <c r="P80" s="21">
        <v>2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1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5">
        <f t="shared" si="4"/>
        <v>26</v>
      </c>
      <c r="AF80" s="25">
        <f t="shared" si="4"/>
        <v>15</v>
      </c>
      <c r="AG80" s="70">
        <f t="shared" si="3"/>
        <v>41</v>
      </c>
      <c r="AH80" s="70"/>
    </row>
    <row r="81" spans="1:34" ht="27.75">
      <c r="A81" s="59"/>
      <c r="B81" s="22" t="s">
        <v>17</v>
      </c>
      <c r="C81" s="22">
        <v>1</v>
      </c>
      <c r="D81" s="22">
        <v>2</v>
      </c>
      <c r="E81" s="22">
        <v>1</v>
      </c>
      <c r="F81" s="22">
        <v>0</v>
      </c>
      <c r="G81" s="22">
        <v>1</v>
      </c>
      <c r="H81" s="22">
        <v>0</v>
      </c>
      <c r="I81" s="22">
        <v>30</v>
      </c>
      <c r="J81" s="22">
        <v>40</v>
      </c>
      <c r="K81" s="22">
        <v>5</v>
      </c>
      <c r="L81" s="22">
        <v>1</v>
      </c>
      <c r="M81" s="22">
        <v>1</v>
      </c>
      <c r="N81" s="22">
        <v>1</v>
      </c>
      <c r="O81" s="22">
        <v>5</v>
      </c>
      <c r="P81" s="22">
        <v>5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1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5">
        <f t="shared" si="4"/>
        <v>45</v>
      </c>
      <c r="AF81" s="25">
        <f t="shared" si="4"/>
        <v>49</v>
      </c>
      <c r="AG81" s="70">
        <f t="shared" si="3"/>
        <v>94</v>
      </c>
      <c r="AH81" s="70"/>
    </row>
    <row r="82" spans="1:34" ht="27.75">
      <c r="A82" s="60" t="s">
        <v>94</v>
      </c>
      <c r="B82" s="60"/>
      <c r="C82" s="21">
        <v>1</v>
      </c>
      <c r="D82" s="21">
        <v>3</v>
      </c>
      <c r="E82" s="21">
        <v>1</v>
      </c>
      <c r="F82" s="21">
        <v>0</v>
      </c>
      <c r="G82" s="21">
        <v>0</v>
      </c>
      <c r="H82" s="21">
        <v>0</v>
      </c>
      <c r="I82" s="21">
        <v>11</v>
      </c>
      <c r="J82" s="21">
        <v>6</v>
      </c>
      <c r="K82" s="21">
        <v>22</v>
      </c>
      <c r="L82" s="21">
        <v>25</v>
      </c>
      <c r="M82" s="21">
        <v>1</v>
      </c>
      <c r="N82" s="21">
        <v>0</v>
      </c>
      <c r="O82" s="21">
        <v>0</v>
      </c>
      <c r="P82" s="21">
        <v>1</v>
      </c>
      <c r="Q82" s="21">
        <v>0</v>
      </c>
      <c r="R82" s="21">
        <v>0</v>
      </c>
      <c r="S82" s="21">
        <v>2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1</v>
      </c>
      <c r="Z82" s="21">
        <v>0</v>
      </c>
      <c r="AA82" s="21">
        <v>4</v>
      </c>
      <c r="AB82" s="21">
        <v>0</v>
      </c>
      <c r="AC82" s="21">
        <v>0</v>
      </c>
      <c r="AD82" s="21">
        <v>0</v>
      </c>
      <c r="AE82" s="25">
        <f t="shared" si="4"/>
        <v>43</v>
      </c>
      <c r="AF82" s="25">
        <f t="shared" si="4"/>
        <v>35</v>
      </c>
      <c r="AG82" s="70">
        <f t="shared" si="3"/>
        <v>78</v>
      </c>
      <c r="AH82" s="70"/>
    </row>
    <row r="83" spans="1:34" ht="27.75">
      <c r="A83" s="61" t="s">
        <v>95</v>
      </c>
      <c r="B83" s="61"/>
      <c r="C83" s="20">
        <v>83</v>
      </c>
      <c r="D83" s="20">
        <v>98</v>
      </c>
      <c r="E83" s="20">
        <v>35</v>
      </c>
      <c r="F83" s="20">
        <v>32</v>
      </c>
      <c r="G83" s="20">
        <v>34</v>
      </c>
      <c r="H83" s="20">
        <v>15</v>
      </c>
      <c r="I83" s="20">
        <v>836</v>
      </c>
      <c r="J83" s="20">
        <v>1892</v>
      </c>
      <c r="K83" s="20">
        <v>691</v>
      </c>
      <c r="L83" s="20">
        <v>1268</v>
      </c>
      <c r="M83" s="20">
        <v>15</v>
      </c>
      <c r="N83" s="20">
        <v>22</v>
      </c>
      <c r="O83" s="20">
        <v>70</v>
      </c>
      <c r="P83" s="20">
        <v>110</v>
      </c>
      <c r="Q83" s="20">
        <v>28</v>
      </c>
      <c r="R83" s="20">
        <v>13</v>
      </c>
      <c r="S83" s="20">
        <v>52</v>
      </c>
      <c r="T83" s="20">
        <v>32</v>
      </c>
      <c r="U83" s="20">
        <v>77</v>
      </c>
      <c r="V83" s="20">
        <v>38</v>
      </c>
      <c r="W83" s="20">
        <v>31</v>
      </c>
      <c r="X83" s="20">
        <v>24</v>
      </c>
      <c r="Y83" s="20">
        <v>9</v>
      </c>
      <c r="Z83" s="20">
        <v>10</v>
      </c>
      <c r="AA83" s="20">
        <v>31</v>
      </c>
      <c r="AB83" s="20">
        <v>18</v>
      </c>
      <c r="AC83" s="20">
        <v>1</v>
      </c>
      <c r="AD83" s="20">
        <v>1</v>
      </c>
      <c r="AE83" s="25">
        <f t="shared" si="4"/>
        <v>1993</v>
      </c>
      <c r="AF83" s="25">
        <f t="shared" si="4"/>
        <v>3573</v>
      </c>
      <c r="AG83" s="70">
        <f>AE83+AF83</f>
        <v>5566</v>
      </c>
      <c r="AH83" s="70"/>
    </row>
    <row r="84" spans="1:34" ht="27.75">
      <c r="A84" s="69" t="s">
        <v>159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</row>
    <row r="85" spans="1:34" ht="27.75">
      <c r="A85" s="72" t="s">
        <v>1</v>
      </c>
      <c r="B85" s="26" t="s">
        <v>2</v>
      </c>
      <c r="C85" s="70" t="s">
        <v>3</v>
      </c>
      <c r="D85" s="70"/>
      <c r="E85" s="70" t="s">
        <v>4</v>
      </c>
      <c r="F85" s="70"/>
      <c r="G85" s="70" t="s">
        <v>5</v>
      </c>
      <c r="H85" s="70"/>
      <c r="I85" s="70" t="s">
        <v>6</v>
      </c>
      <c r="J85" s="70"/>
      <c r="K85" s="70" t="s">
        <v>7</v>
      </c>
      <c r="L85" s="70"/>
      <c r="M85" s="70" t="s">
        <v>8</v>
      </c>
      <c r="N85" s="70"/>
      <c r="O85" s="70" t="s">
        <v>9</v>
      </c>
      <c r="P85" s="70"/>
      <c r="Q85" s="70" t="s">
        <v>10</v>
      </c>
      <c r="R85" s="70"/>
      <c r="S85" s="70" t="s">
        <v>11</v>
      </c>
      <c r="T85" s="70"/>
      <c r="U85" s="70" t="s">
        <v>12</v>
      </c>
      <c r="V85" s="70"/>
      <c r="W85" s="70" t="s">
        <v>13</v>
      </c>
      <c r="X85" s="70"/>
      <c r="Y85" s="70" t="s">
        <v>14</v>
      </c>
      <c r="Z85" s="70"/>
      <c r="AA85" s="70" t="s">
        <v>15</v>
      </c>
      <c r="AB85" s="70"/>
      <c r="AC85" s="70" t="s">
        <v>16</v>
      </c>
      <c r="AD85" s="70"/>
      <c r="AE85" s="70" t="s">
        <v>17</v>
      </c>
      <c r="AF85" s="70"/>
      <c r="AG85" s="70"/>
      <c r="AH85" s="70"/>
    </row>
    <row r="86" spans="1:34" ht="27.75">
      <c r="A86" s="72"/>
      <c r="B86" s="26" t="s">
        <v>18</v>
      </c>
      <c r="C86" s="25" t="s">
        <v>19</v>
      </c>
      <c r="D86" s="25" t="s">
        <v>20</v>
      </c>
      <c r="E86" s="25" t="s">
        <v>19</v>
      </c>
      <c r="F86" s="25" t="s">
        <v>20</v>
      </c>
      <c r="G86" s="25" t="s">
        <v>19</v>
      </c>
      <c r="H86" s="25" t="s">
        <v>20</v>
      </c>
      <c r="I86" s="25" t="s">
        <v>19</v>
      </c>
      <c r="J86" s="25" t="s">
        <v>20</v>
      </c>
      <c r="K86" s="25" t="s">
        <v>19</v>
      </c>
      <c r="L86" s="25" t="s">
        <v>20</v>
      </c>
      <c r="M86" s="25" t="s">
        <v>19</v>
      </c>
      <c r="N86" s="25" t="s">
        <v>20</v>
      </c>
      <c r="O86" s="25" t="s">
        <v>19</v>
      </c>
      <c r="P86" s="25" t="s">
        <v>20</v>
      </c>
      <c r="Q86" s="25" t="s">
        <v>19</v>
      </c>
      <c r="R86" s="25" t="s">
        <v>20</v>
      </c>
      <c r="S86" s="25" t="s">
        <v>19</v>
      </c>
      <c r="T86" s="25" t="s">
        <v>20</v>
      </c>
      <c r="U86" s="25" t="s">
        <v>19</v>
      </c>
      <c r="V86" s="25" t="s">
        <v>20</v>
      </c>
      <c r="W86" s="25" t="s">
        <v>19</v>
      </c>
      <c r="X86" s="25" t="s">
        <v>20</v>
      </c>
      <c r="Y86" s="25" t="s">
        <v>19</v>
      </c>
      <c r="Z86" s="25" t="s">
        <v>20</v>
      </c>
      <c r="AA86" s="25" t="s">
        <v>19</v>
      </c>
      <c r="AB86" s="25" t="s">
        <v>20</v>
      </c>
      <c r="AC86" s="25" t="s">
        <v>19</v>
      </c>
      <c r="AD86" s="25" t="s">
        <v>20</v>
      </c>
      <c r="AE86" s="25" t="s">
        <v>19</v>
      </c>
      <c r="AF86" s="25" t="s">
        <v>20</v>
      </c>
      <c r="AG86" s="70" t="s">
        <v>21</v>
      </c>
      <c r="AH86" s="70"/>
    </row>
    <row r="87" spans="1:34" ht="27.75">
      <c r="A87" s="71" t="s">
        <v>22</v>
      </c>
      <c r="B87" s="71"/>
      <c r="C87" s="21">
        <v>4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12</v>
      </c>
      <c r="J87" s="21">
        <v>0</v>
      </c>
      <c r="K87" s="21">
        <v>4</v>
      </c>
      <c r="L87" s="21">
        <v>1</v>
      </c>
      <c r="M87" s="21">
        <v>0</v>
      </c>
      <c r="N87" s="21">
        <v>0</v>
      </c>
      <c r="O87" s="21">
        <v>1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1</v>
      </c>
      <c r="AB87" s="21">
        <v>1</v>
      </c>
      <c r="AC87" s="21">
        <v>0</v>
      </c>
      <c r="AD87" s="21">
        <v>0</v>
      </c>
      <c r="AE87" s="25">
        <f aca="true" t="shared" si="5" ref="AE87:AE118">AC87+AA87+Y87+W87+U87+S87+Q87+O87+M87+K87+I87+G87+E87+C87</f>
        <v>22</v>
      </c>
      <c r="AF87" s="25">
        <f>AD87+AB87+Z87+X87+V87+T87+R87+P87+N87+L87+J87+H87+F87+D87</f>
        <v>2</v>
      </c>
      <c r="AG87" s="70">
        <f aca="true" t="shared" si="6" ref="AG87:AG118">AF87+AE87</f>
        <v>24</v>
      </c>
      <c r="AH87" s="70"/>
    </row>
    <row r="88" spans="1:34" ht="27.75">
      <c r="A88" s="71" t="s">
        <v>23</v>
      </c>
      <c r="B88" s="71"/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5">
        <f t="shared" si="5"/>
        <v>0</v>
      </c>
      <c r="AF88" s="25">
        <f aca="true" t="shared" si="7" ref="AF88:AF118">AD88+AB88+Z88+X88+V88+T88+R88+P88+N88+L88+J88+H88+F88+D88</f>
        <v>0</v>
      </c>
      <c r="AG88" s="70">
        <f t="shared" si="6"/>
        <v>0</v>
      </c>
      <c r="AH88" s="70"/>
    </row>
    <row r="89" spans="1:34" ht="27.75">
      <c r="A89" s="71" t="s">
        <v>24</v>
      </c>
      <c r="B89" s="71"/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1</v>
      </c>
      <c r="K89" s="21">
        <v>1</v>
      </c>
      <c r="L89" s="21">
        <v>3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1</v>
      </c>
      <c r="AB89" s="21">
        <v>0</v>
      </c>
      <c r="AC89" s="21">
        <v>0</v>
      </c>
      <c r="AD89" s="21">
        <v>0</v>
      </c>
      <c r="AE89" s="25">
        <f t="shared" si="5"/>
        <v>3</v>
      </c>
      <c r="AF89" s="25">
        <f t="shared" si="7"/>
        <v>4</v>
      </c>
      <c r="AG89" s="70">
        <f t="shared" si="6"/>
        <v>7</v>
      </c>
      <c r="AH89" s="70"/>
    </row>
    <row r="90" spans="1:34" ht="27.75">
      <c r="A90" s="71" t="s">
        <v>25</v>
      </c>
      <c r="B90" s="71"/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1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5">
        <f t="shared" si="5"/>
        <v>0</v>
      </c>
      <c r="AF90" s="25">
        <f t="shared" si="7"/>
        <v>1</v>
      </c>
      <c r="AG90" s="70">
        <f t="shared" si="6"/>
        <v>1</v>
      </c>
      <c r="AH90" s="70"/>
    </row>
    <row r="91" spans="1:34" ht="27.75">
      <c r="A91" s="73" t="s">
        <v>26</v>
      </c>
      <c r="B91" s="27" t="s">
        <v>27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26</v>
      </c>
      <c r="J91" s="21">
        <v>0</v>
      </c>
      <c r="K91" s="21">
        <v>6</v>
      </c>
      <c r="L91" s="21">
        <v>2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5">
        <f t="shared" si="5"/>
        <v>32</v>
      </c>
      <c r="AF91" s="25">
        <f t="shared" si="7"/>
        <v>2</v>
      </c>
      <c r="AG91" s="70">
        <f t="shared" si="6"/>
        <v>34</v>
      </c>
      <c r="AH91" s="70"/>
    </row>
    <row r="92" spans="1:34" ht="27.75">
      <c r="A92" s="74"/>
      <c r="B92" s="27" t="s">
        <v>28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5">
        <f t="shared" si="5"/>
        <v>0</v>
      </c>
      <c r="AF92" s="25">
        <f t="shared" si="7"/>
        <v>0</v>
      </c>
      <c r="AG92" s="70">
        <f t="shared" si="6"/>
        <v>0</v>
      </c>
      <c r="AH92" s="70"/>
    </row>
    <row r="93" spans="1:34" ht="27.75">
      <c r="A93" s="74"/>
      <c r="B93" s="27" t="s">
        <v>29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5">
        <f t="shared" si="5"/>
        <v>0</v>
      </c>
      <c r="AF93" s="25">
        <f t="shared" si="7"/>
        <v>0</v>
      </c>
      <c r="AG93" s="70">
        <f t="shared" si="6"/>
        <v>0</v>
      </c>
      <c r="AH93" s="70"/>
    </row>
    <row r="94" spans="1:34" ht="27.75">
      <c r="A94" s="74"/>
      <c r="B94" s="27" t="s">
        <v>30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5">
        <f t="shared" si="5"/>
        <v>0</v>
      </c>
      <c r="AF94" s="25">
        <f t="shared" si="7"/>
        <v>0</v>
      </c>
      <c r="AG94" s="70">
        <f t="shared" si="6"/>
        <v>0</v>
      </c>
      <c r="AH94" s="70"/>
    </row>
    <row r="95" spans="1:34" ht="27.75">
      <c r="A95" s="74"/>
      <c r="B95" s="27" t="s">
        <v>31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5">
        <f t="shared" si="5"/>
        <v>0</v>
      </c>
      <c r="AF95" s="25">
        <f t="shared" si="7"/>
        <v>0</v>
      </c>
      <c r="AG95" s="70">
        <f t="shared" si="6"/>
        <v>0</v>
      </c>
      <c r="AH95" s="70"/>
    </row>
    <row r="96" spans="1:34" ht="27.75">
      <c r="A96" s="74"/>
      <c r="B96" s="27" t="s">
        <v>32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2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1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5">
        <f t="shared" si="5"/>
        <v>2</v>
      </c>
      <c r="AF96" s="25">
        <f t="shared" si="7"/>
        <v>1</v>
      </c>
      <c r="AG96" s="70">
        <f t="shared" si="6"/>
        <v>3</v>
      </c>
      <c r="AH96" s="70"/>
    </row>
    <row r="97" spans="1:34" ht="27.75">
      <c r="A97" s="74"/>
      <c r="B97" s="27" t="s">
        <v>33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2</v>
      </c>
      <c r="J97" s="21">
        <v>1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1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5">
        <f t="shared" si="5"/>
        <v>2</v>
      </c>
      <c r="AF97" s="25">
        <f t="shared" si="7"/>
        <v>2</v>
      </c>
      <c r="AG97" s="70">
        <f t="shared" si="6"/>
        <v>4</v>
      </c>
      <c r="AH97" s="70"/>
    </row>
    <row r="98" spans="1:34" ht="27.75">
      <c r="A98" s="74"/>
      <c r="B98" s="27" t="s">
        <v>34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5">
        <f t="shared" si="5"/>
        <v>0</v>
      </c>
      <c r="AF98" s="25">
        <f t="shared" si="7"/>
        <v>0</v>
      </c>
      <c r="AG98" s="70">
        <f t="shared" si="6"/>
        <v>0</v>
      </c>
      <c r="AH98" s="70"/>
    </row>
    <row r="99" spans="1:34" ht="27.75">
      <c r="A99" s="74"/>
      <c r="B99" s="27" t="s">
        <v>35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5">
        <f t="shared" si="5"/>
        <v>0</v>
      </c>
      <c r="AF99" s="25">
        <f t="shared" si="7"/>
        <v>0</v>
      </c>
      <c r="AG99" s="70">
        <f t="shared" si="6"/>
        <v>0</v>
      </c>
      <c r="AH99" s="70"/>
    </row>
    <row r="100" spans="1:34" ht="27.75">
      <c r="A100" s="74"/>
      <c r="B100" s="28" t="s">
        <v>17</v>
      </c>
      <c r="C100" s="22">
        <f aca="true" t="shared" si="8" ref="C100:AD100">C99+C98+C97+C96+C95+C94+C93+C92+C91</f>
        <v>0</v>
      </c>
      <c r="D100" s="22">
        <f t="shared" si="8"/>
        <v>0</v>
      </c>
      <c r="E100" s="22">
        <f t="shared" si="8"/>
        <v>0</v>
      </c>
      <c r="F100" s="22">
        <f t="shared" si="8"/>
        <v>0</v>
      </c>
      <c r="G100" s="22">
        <f t="shared" si="8"/>
        <v>0</v>
      </c>
      <c r="H100" s="22">
        <f t="shared" si="8"/>
        <v>0</v>
      </c>
      <c r="I100" s="22">
        <f t="shared" si="8"/>
        <v>30</v>
      </c>
      <c r="J100" s="22">
        <f t="shared" si="8"/>
        <v>1</v>
      </c>
      <c r="K100" s="22">
        <f t="shared" si="8"/>
        <v>6</v>
      </c>
      <c r="L100" s="22">
        <f t="shared" si="8"/>
        <v>2</v>
      </c>
      <c r="M100" s="22">
        <f t="shared" si="8"/>
        <v>0</v>
      </c>
      <c r="N100" s="22">
        <f t="shared" si="8"/>
        <v>0</v>
      </c>
      <c r="O100" s="22">
        <f t="shared" si="8"/>
        <v>0</v>
      </c>
      <c r="P100" s="22">
        <f t="shared" si="8"/>
        <v>1</v>
      </c>
      <c r="Q100" s="22">
        <f t="shared" si="8"/>
        <v>0</v>
      </c>
      <c r="R100" s="22">
        <f t="shared" si="8"/>
        <v>0</v>
      </c>
      <c r="S100" s="22">
        <f t="shared" si="8"/>
        <v>0</v>
      </c>
      <c r="T100" s="22">
        <f t="shared" si="8"/>
        <v>0</v>
      </c>
      <c r="U100" s="22">
        <f t="shared" si="8"/>
        <v>0</v>
      </c>
      <c r="V100" s="22">
        <f t="shared" si="8"/>
        <v>1</v>
      </c>
      <c r="W100" s="22">
        <f t="shared" si="8"/>
        <v>0</v>
      </c>
      <c r="X100" s="22">
        <f t="shared" si="8"/>
        <v>0</v>
      </c>
      <c r="Y100" s="22">
        <f t="shared" si="8"/>
        <v>0</v>
      </c>
      <c r="Z100" s="22">
        <f t="shared" si="8"/>
        <v>0</v>
      </c>
      <c r="AA100" s="22">
        <f t="shared" si="8"/>
        <v>0</v>
      </c>
      <c r="AB100" s="22">
        <f t="shared" si="8"/>
        <v>0</v>
      </c>
      <c r="AC100" s="22">
        <f t="shared" si="8"/>
        <v>0</v>
      </c>
      <c r="AD100" s="22">
        <f t="shared" si="8"/>
        <v>0</v>
      </c>
      <c r="AE100" s="25">
        <f t="shared" si="5"/>
        <v>36</v>
      </c>
      <c r="AF100" s="25">
        <f t="shared" si="7"/>
        <v>5</v>
      </c>
      <c r="AG100" s="70">
        <f t="shared" si="6"/>
        <v>41</v>
      </c>
      <c r="AH100" s="70"/>
    </row>
    <row r="101" spans="1:34" ht="27.75">
      <c r="A101" s="71" t="s">
        <v>36</v>
      </c>
      <c r="B101" s="71"/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4</v>
      </c>
      <c r="J101" s="21">
        <v>14</v>
      </c>
      <c r="K101" s="21">
        <v>2</v>
      </c>
      <c r="L101" s="21">
        <v>1</v>
      </c>
      <c r="M101" s="21">
        <v>0</v>
      </c>
      <c r="N101" s="21">
        <v>0</v>
      </c>
      <c r="O101" s="21">
        <v>0</v>
      </c>
      <c r="P101" s="21">
        <v>1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5">
        <f t="shared" si="5"/>
        <v>6</v>
      </c>
      <c r="AF101" s="25">
        <f t="shared" si="7"/>
        <v>16</v>
      </c>
      <c r="AG101" s="70">
        <f t="shared" si="6"/>
        <v>22</v>
      </c>
      <c r="AH101" s="70"/>
    </row>
    <row r="102" spans="1:34" ht="27.75">
      <c r="A102" s="73" t="s">
        <v>37</v>
      </c>
      <c r="B102" s="27" t="s">
        <v>38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2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5">
        <f t="shared" si="5"/>
        <v>2</v>
      </c>
      <c r="AF102" s="25">
        <f t="shared" si="7"/>
        <v>0</v>
      </c>
      <c r="AG102" s="70">
        <f t="shared" si="6"/>
        <v>2</v>
      </c>
      <c r="AH102" s="70"/>
    </row>
    <row r="103" spans="1:34" ht="27.75">
      <c r="A103" s="73"/>
      <c r="B103" s="27" t="s">
        <v>39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5">
        <f t="shared" si="5"/>
        <v>0</v>
      </c>
      <c r="AF103" s="25">
        <f t="shared" si="7"/>
        <v>0</v>
      </c>
      <c r="AG103" s="70">
        <f t="shared" si="6"/>
        <v>0</v>
      </c>
      <c r="AH103" s="70"/>
    </row>
    <row r="104" spans="1:34" ht="27.75">
      <c r="A104" s="73"/>
      <c r="B104" s="27" t="s">
        <v>40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5">
        <f t="shared" si="5"/>
        <v>0</v>
      </c>
      <c r="AF104" s="25">
        <f t="shared" si="7"/>
        <v>0</v>
      </c>
      <c r="AG104" s="70">
        <f t="shared" si="6"/>
        <v>0</v>
      </c>
      <c r="AH104" s="70"/>
    </row>
    <row r="105" spans="1:34" ht="27.75">
      <c r="A105" s="73"/>
      <c r="B105" s="27" t="s">
        <v>41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3</v>
      </c>
      <c r="J105" s="21">
        <v>1</v>
      </c>
      <c r="K105" s="21">
        <v>2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5">
        <f t="shared" si="5"/>
        <v>5</v>
      </c>
      <c r="AF105" s="25">
        <f t="shared" si="7"/>
        <v>1</v>
      </c>
      <c r="AG105" s="70">
        <f t="shared" si="6"/>
        <v>6</v>
      </c>
      <c r="AH105" s="70"/>
    </row>
    <row r="106" spans="1:34" ht="27.75">
      <c r="A106" s="73"/>
      <c r="B106" s="27" t="s">
        <v>42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5">
        <f t="shared" si="5"/>
        <v>0</v>
      </c>
      <c r="AF106" s="25">
        <f t="shared" si="7"/>
        <v>0</v>
      </c>
      <c r="AG106" s="70">
        <f t="shared" si="6"/>
        <v>0</v>
      </c>
      <c r="AH106" s="70"/>
    </row>
    <row r="107" spans="1:34" ht="27.75">
      <c r="A107" s="73"/>
      <c r="B107" s="27" t="s">
        <v>43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7</v>
      </c>
      <c r="J107" s="21">
        <v>0</v>
      </c>
      <c r="K107" s="21">
        <v>0</v>
      </c>
      <c r="L107" s="21">
        <v>1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5">
        <f t="shared" si="5"/>
        <v>7</v>
      </c>
      <c r="AF107" s="25">
        <f t="shared" si="7"/>
        <v>1</v>
      </c>
      <c r="AG107" s="70">
        <f t="shared" si="6"/>
        <v>8</v>
      </c>
      <c r="AH107" s="70"/>
    </row>
    <row r="108" spans="1:34" ht="27.75">
      <c r="A108" s="73"/>
      <c r="B108" s="28" t="s">
        <v>17</v>
      </c>
      <c r="C108" s="22">
        <f aca="true" t="shared" si="9" ref="C108:AD108">C106+C105+C104+C103+C102+C107</f>
        <v>0</v>
      </c>
      <c r="D108" s="22">
        <f t="shared" si="9"/>
        <v>0</v>
      </c>
      <c r="E108" s="22">
        <f t="shared" si="9"/>
        <v>0</v>
      </c>
      <c r="F108" s="22">
        <f t="shared" si="9"/>
        <v>0</v>
      </c>
      <c r="G108" s="22">
        <f t="shared" si="9"/>
        <v>0</v>
      </c>
      <c r="H108" s="22">
        <f t="shared" si="9"/>
        <v>0</v>
      </c>
      <c r="I108" s="22">
        <f t="shared" si="9"/>
        <v>12</v>
      </c>
      <c r="J108" s="22">
        <f t="shared" si="9"/>
        <v>1</v>
      </c>
      <c r="K108" s="22">
        <f t="shared" si="9"/>
        <v>2</v>
      </c>
      <c r="L108" s="22">
        <f t="shared" si="9"/>
        <v>1</v>
      </c>
      <c r="M108" s="22">
        <f t="shared" si="9"/>
        <v>0</v>
      </c>
      <c r="N108" s="22">
        <f t="shared" si="9"/>
        <v>0</v>
      </c>
      <c r="O108" s="22">
        <f t="shared" si="9"/>
        <v>0</v>
      </c>
      <c r="P108" s="22">
        <f t="shared" si="9"/>
        <v>0</v>
      </c>
      <c r="Q108" s="22">
        <f t="shared" si="9"/>
        <v>0</v>
      </c>
      <c r="R108" s="22">
        <f t="shared" si="9"/>
        <v>0</v>
      </c>
      <c r="S108" s="22">
        <f t="shared" si="9"/>
        <v>0</v>
      </c>
      <c r="T108" s="22">
        <f t="shared" si="9"/>
        <v>0</v>
      </c>
      <c r="U108" s="22">
        <f t="shared" si="9"/>
        <v>0</v>
      </c>
      <c r="V108" s="22">
        <f t="shared" si="9"/>
        <v>0</v>
      </c>
      <c r="W108" s="22">
        <f t="shared" si="9"/>
        <v>0</v>
      </c>
      <c r="X108" s="22">
        <f t="shared" si="9"/>
        <v>0</v>
      </c>
      <c r="Y108" s="22">
        <f t="shared" si="9"/>
        <v>0</v>
      </c>
      <c r="Z108" s="22">
        <f t="shared" si="9"/>
        <v>0</v>
      </c>
      <c r="AA108" s="22">
        <f t="shared" si="9"/>
        <v>0</v>
      </c>
      <c r="AB108" s="22">
        <f t="shared" si="9"/>
        <v>0</v>
      </c>
      <c r="AC108" s="22">
        <f t="shared" si="9"/>
        <v>0</v>
      </c>
      <c r="AD108" s="22">
        <f t="shared" si="9"/>
        <v>0</v>
      </c>
      <c r="AE108" s="25">
        <f t="shared" si="5"/>
        <v>14</v>
      </c>
      <c r="AF108" s="25">
        <f t="shared" si="7"/>
        <v>2</v>
      </c>
      <c r="AG108" s="70">
        <f t="shared" si="6"/>
        <v>16</v>
      </c>
      <c r="AH108" s="70"/>
    </row>
    <row r="109" spans="1:34" ht="27.75">
      <c r="A109" s="73" t="s">
        <v>44</v>
      </c>
      <c r="B109" s="27" t="s">
        <v>45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1</v>
      </c>
      <c r="J109" s="29">
        <v>1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5">
        <f t="shared" si="5"/>
        <v>1</v>
      </c>
      <c r="AF109" s="25">
        <f t="shared" si="7"/>
        <v>1</v>
      </c>
      <c r="AG109" s="70">
        <f t="shared" si="6"/>
        <v>2</v>
      </c>
      <c r="AH109" s="70"/>
    </row>
    <row r="110" spans="1:34" ht="27.75">
      <c r="A110" s="73"/>
      <c r="B110" s="27" t="s">
        <v>46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1</v>
      </c>
      <c r="J110" s="29">
        <v>1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5">
        <f t="shared" si="5"/>
        <v>1</v>
      </c>
      <c r="AF110" s="25">
        <f t="shared" si="7"/>
        <v>1</v>
      </c>
      <c r="AG110" s="70">
        <f t="shared" si="6"/>
        <v>2</v>
      </c>
      <c r="AH110" s="70"/>
    </row>
    <row r="111" spans="1:34" ht="27.75">
      <c r="A111" s="73"/>
      <c r="B111" s="28" t="s">
        <v>17</v>
      </c>
      <c r="C111" s="30">
        <f aca="true" t="shared" si="10" ref="C111:AD111">C110+C109</f>
        <v>0</v>
      </c>
      <c r="D111" s="30">
        <f t="shared" si="10"/>
        <v>0</v>
      </c>
      <c r="E111" s="30">
        <f t="shared" si="10"/>
        <v>0</v>
      </c>
      <c r="F111" s="30">
        <f t="shared" si="10"/>
        <v>0</v>
      </c>
      <c r="G111" s="30">
        <f t="shared" si="10"/>
        <v>0</v>
      </c>
      <c r="H111" s="30">
        <f t="shared" si="10"/>
        <v>0</v>
      </c>
      <c r="I111" s="30">
        <f t="shared" si="10"/>
        <v>2</v>
      </c>
      <c r="J111" s="30">
        <f t="shared" si="10"/>
        <v>2</v>
      </c>
      <c r="K111" s="30">
        <f t="shared" si="10"/>
        <v>0</v>
      </c>
      <c r="L111" s="30">
        <f t="shared" si="10"/>
        <v>0</v>
      </c>
      <c r="M111" s="30">
        <f t="shared" si="10"/>
        <v>0</v>
      </c>
      <c r="N111" s="30">
        <f t="shared" si="10"/>
        <v>0</v>
      </c>
      <c r="O111" s="30">
        <f t="shared" si="10"/>
        <v>0</v>
      </c>
      <c r="P111" s="30">
        <f t="shared" si="10"/>
        <v>0</v>
      </c>
      <c r="Q111" s="30">
        <f t="shared" si="10"/>
        <v>0</v>
      </c>
      <c r="R111" s="30">
        <f t="shared" si="10"/>
        <v>0</v>
      </c>
      <c r="S111" s="30">
        <f t="shared" si="10"/>
        <v>0</v>
      </c>
      <c r="T111" s="30">
        <f t="shared" si="10"/>
        <v>0</v>
      </c>
      <c r="U111" s="30">
        <f t="shared" si="10"/>
        <v>0</v>
      </c>
      <c r="V111" s="30">
        <f t="shared" si="10"/>
        <v>0</v>
      </c>
      <c r="W111" s="30">
        <f t="shared" si="10"/>
        <v>0</v>
      </c>
      <c r="X111" s="30">
        <f t="shared" si="10"/>
        <v>0</v>
      </c>
      <c r="Y111" s="30">
        <f t="shared" si="10"/>
        <v>0</v>
      </c>
      <c r="Z111" s="30">
        <f t="shared" si="10"/>
        <v>0</v>
      </c>
      <c r="AA111" s="30">
        <f t="shared" si="10"/>
        <v>0</v>
      </c>
      <c r="AB111" s="30">
        <f t="shared" si="10"/>
        <v>0</v>
      </c>
      <c r="AC111" s="30">
        <f t="shared" si="10"/>
        <v>0</v>
      </c>
      <c r="AD111" s="30">
        <f t="shared" si="10"/>
        <v>0</v>
      </c>
      <c r="AE111" s="25">
        <f t="shared" si="5"/>
        <v>2</v>
      </c>
      <c r="AF111" s="25">
        <f t="shared" si="7"/>
        <v>2</v>
      </c>
      <c r="AG111" s="70">
        <f t="shared" si="6"/>
        <v>4</v>
      </c>
      <c r="AH111" s="70"/>
    </row>
    <row r="112" spans="1:34" ht="27.75">
      <c r="A112" s="71" t="s">
        <v>47</v>
      </c>
      <c r="B112" s="71"/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5">
        <f t="shared" si="5"/>
        <v>0</v>
      </c>
      <c r="AF112" s="25">
        <f t="shared" si="7"/>
        <v>0</v>
      </c>
      <c r="AG112" s="70">
        <f t="shared" si="6"/>
        <v>0</v>
      </c>
      <c r="AH112" s="70"/>
    </row>
    <row r="113" spans="1:34" ht="27.75">
      <c r="A113" s="71" t="s">
        <v>48</v>
      </c>
      <c r="B113" s="71"/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5">
        <f t="shared" si="5"/>
        <v>0</v>
      </c>
      <c r="AF113" s="25">
        <f t="shared" si="7"/>
        <v>0</v>
      </c>
      <c r="AG113" s="70">
        <f t="shared" si="6"/>
        <v>0</v>
      </c>
      <c r="AH113" s="70"/>
    </row>
    <row r="114" spans="1:34" ht="27.75">
      <c r="A114" s="71" t="s">
        <v>49</v>
      </c>
      <c r="B114" s="71"/>
      <c r="C114" s="21">
        <v>0</v>
      </c>
      <c r="D114" s="21">
        <v>0</v>
      </c>
      <c r="E114" s="21">
        <v>2</v>
      </c>
      <c r="F114" s="21">
        <v>0</v>
      </c>
      <c r="G114" s="21">
        <v>3</v>
      </c>
      <c r="H114" s="21">
        <v>0</v>
      </c>
      <c r="I114" s="21">
        <v>4</v>
      </c>
      <c r="J114" s="21">
        <v>0</v>
      </c>
      <c r="K114" s="21">
        <v>21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1">
        <v>1</v>
      </c>
      <c r="R114" s="21">
        <v>1</v>
      </c>
      <c r="S114" s="21">
        <v>3</v>
      </c>
      <c r="T114" s="21">
        <v>0</v>
      </c>
      <c r="U114" s="21">
        <v>1</v>
      </c>
      <c r="V114" s="21">
        <v>0</v>
      </c>
      <c r="W114" s="21">
        <v>1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5">
        <f t="shared" si="5"/>
        <v>37</v>
      </c>
      <c r="AF114" s="25">
        <f t="shared" si="7"/>
        <v>1</v>
      </c>
      <c r="AG114" s="70">
        <f t="shared" si="6"/>
        <v>38</v>
      </c>
      <c r="AH114" s="70"/>
    </row>
    <row r="115" spans="1:34" ht="27.75">
      <c r="A115" s="73" t="s">
        <v>50</v>
      </c>
      <c r="B115" s="27" t="s">
        <v>51</v>
      </c>
      <c r="C115" s="21">
        <v>0</v>
      </c>
      <c r="D115" s="21">
        <v>0</v>
      </c>
      <c r="E115" s="21">
        <v>0</v>
      </c>
      <c r="F115" s="21">
        <v>0</v>
      </c>
      <c r="G115" s="21">
        <v>2</v>
      </c>
      <c r="H115" s="21">
        <v>0</v>
      </c>
      <c r="I115" s="21">
        <v>4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1</v>
      </c>
      <c r="P115" s="21">
        <v>0</v>
      </c>
      <c r="Q115" s="21">
        <v>1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5">
        <f t="shared" si="5"/>
        <v>8</v>
      </c>
      <c r="AF115" s="25">
        <f t="shared" si="7"/>
        <v>0</v>
      </c>
      <c r="AG115" s="70">
        <f t="shared" si="6"/>
        <v>8</v>
      </c>
      <c r="AH115" s="70"/>
    </row>
    <row r="116" spans="1:34" ht="27.75">
      <c r="A116" s="73"/>
      <c r="B116" s="27" t="s">
        <v>52</v>
      </c>
      <c r="C116" s="21">
        <v>1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3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1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1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5">
        <f t="shared" si="5"/>
        <v>6</v>
      </c>
      <c r="AF116" s="25">
        <f t="shared" si="7"/>
        <v>0</v>
      </c>
      <c r="AG116" s="70">
        <f t="shared" si="6"/>
        <v>6</v>
      </c>
      <c r="AH116" s="70"/>
    </row>
    <row r="117" spans="1:34" ht="27.75">
      <c r="A117" s="73"/>
      <c r="B117" s="27" t="s">
        <v>53</v>
      </c>
      <c r="C117" s="21">
        <v>1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1</v>
      </c>
      <c r="J117" s="21">
        <v>2</v>
      </c>
      <c r="K117" s="21">
        <v>0</v>
      </c>
      <c r="L117" s="21">
        <v>1</v>
      </c>
      <c r="M117" s="21">
        <v>0</v>
      </c>
      <c r="N117" s="21">
        <v>0</v>
      </c>
      <c r="O117" s="21">
        <v>0</v>
      </c>
      <c r="P117" s="21">
        <v>1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5">
        <f t="shared" si="5"/>
        <v>2</v>
      </c>
      <c r="AF117" s="25">
        <f t="shared" si="7"/>
        <v>4</v>
      </c>
      <c r="AG117" s="70">
        <f t="shared" si="6"/>
        <v>6</v>
      </c>
      <c r="AH117" s="70"/>
    </row>
    <row r="118" spans="1:34" ht="27.75">
      <c r="A118" s="73"/>
      <c r="B118" s="27" t="s">
        <v>54</v>
      </c>
      <c r="C118" s="21">
        <v>0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2</v>
      </c>
      <c r="J118" s="21">
        <v>1</v>
      </c>
      <c r="K118" s="21">
        <v>0</v>
      </c>
      <c r="L118" s="21">
        <v>1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1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5">
        <f t="shared" si="5"/>
        <v>2</v>
      </c>
      <c r="AF118" s="25">
        <f t="shared" si="7"/>
        <v>4</v>
      </c>
      <c r="AG118" s="70">
        <f t="shared" si="6"/>
        <v>6</v>
      </c>
      <c r="AH118" s="70"/>
    </row>
    <row r="119" spans="1:34" ht="27.75">
      <c r="A119" s="73"/>
      <c r="B119" s="28" t="s">
        <v>17</v>
      </c>
      <c r="C119" s="22">
        <f aca="true" t="shared" si="11" ref="C119:AD119">C118+C117+C116+C115</f>
        <v>2</v>
      </c>
      <c r="D119" s="22">
        <f t="shared" si="11"/>
        <v>1</v>
      </c>
      <c r="E119" s="22">
        <f t="shared" si="11"/>
        <v>0</v>
      </c>
      <c r="F119" s="22">
        <f t="shared" si="11"/>
        <v>0</v>
      </c>
      <c r="G119" s="22">
        <f t="shared" si="11"/>
        <v>2</v>
      </c>
      <c r="H119" s="22">
        <f t="shared" si="11"/>
        <v>0</v>
      </c>
      <c r="I119" s="22">
        <f t="shared" si="11"/>
        <v>10</v>
      </c>
      <c r="J119" s="22">
        <f t="shared" si="11"/>
        <v>3</v>
      </c>
      <c r="K119" s="22">
        <f t="shared" si="11"/>
        <v>0</v>
      </c>
      <c r="L119" s="22">
        <f t="shared" si="11"/>
        <v>2</v>
      </c>
      <c r="M119" s="22">
        <f t="shared" si="11"/>
        <v>0</v>
      </c>
      <c r="N119" s="22">
        <f t="shared" si="11"/>
        <v>0</v>
      </c>
      <c r="O119" s="22">
        <f t="shared" si="11"/>
        <v>2</v>
      </c>
      <c r="P119" s="22">
        <f t="shared" si="11"/>
        <v>1</v>
      </c>
      <c r="Q119" s="22">
        <f t="shared" si="11"/>
        <v>1</v>
      </c>
      <c r="R119" s="22">
        <f t="shared" si="11"/>
        <v>0</v>
      </c>
      <c r="S119" s="22">
        <f t="shared" si="11"/>
        <v>0</v>
      </c>
      <c r="T119" s="22">
        <f t="shared" si="11"/>
        <v>1</v>
      </c>
      <c r="U119" s="22">
        <f t="shared" si="11"/>
        <v>1</v>
      </c>
      <c r="V119" s="22">
        <f t="shared" si="11"/>
        <v>0</v>
      </c>
      <c r="W119" s="22">
        <f t="shared" si="11"/>
        <v>0</v>
      </c>
      <c r="X119" s="22">
        <f t="shared" si="11"/>
        <v>0</v>
      </c>
      <c r="Y119" s="22">
        <f t="shared" si="11"/>
        <v>0</v>
      </c>
      <c r="Z119" s="22">
        <f t="shared" si="11"/>
        <v>0</v>
      </c>
      <c r="AA119" s="22">
        <f t="shared" si="11"/>
        <v>0</v>
      </c>
      <c r="AB119" s="22">
        <f t="shared" si="11"/>
        <v>0</v>
      </c>
      <c r="AC119" s="22">
        <f t="shared" si="11"/>
        <v>0</v>
      </c>
      <c r="AD119" s="22">
        <f t="shared" si="11"/>
        <v>0</v>
      </c>
      <c r="AE119" s="25">
        <f aca="true" t="shared" si="12" ref="AE119:AE150">AC119+AA119+Y119+W119+U119+S119+Q119+O119+M119+K119+I119+G119+E119+C119</f>
        <v>18</v>
      </c>
      <c r="AF119" s="25">
        <f aca="true" t="shared" si="13" ref="AF119:AF150">AD119+AB119+Z119+X119+V119+T119+R119+P119+N119+L119+J119+H119+F119+D119</f>
        <v>8</v>
      </c>
      <c r="AG119" s="70">
        <f aca="true" t="shared" si="14" ref="AG119:AG150">AF119+AE119</f>
        <v>26</v>
      </c>
      <c r="AH119" s="70"/>
    </row>
    <row r="120" spans="1:34" ht="27.75">
      <c r="A120" s="71" t="s">
        <v>55</v>
      </c>
      <c r="B120" s="71"/>
      <c r="C120" s="21">
        <v>1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14</v>
      </c>
      <c r="J120" s="21">
        <v>1</v>
      </c>
      <c r="K120" s="21">
        <v>10</v>
      </c>
      <c r="L120" s="21">
        <v>4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5">
        <f t="shared" si="12"/>
        <v>25</v>
      </c>
      <c r="AF120" s="25">
        <f t="shared" si="13"/>
        <v>5</v>
      </c>
      <c r="AG120" s="70">
        <f t="shared" si="14"/>
        <v>30</v>
      </c>
      <c r="AH120" s="70"/>
    </row>
    <row r="121" spans="1:34" ht="27.75">
      <c r="A121" s="73" t="s">
        <v>56</v>
      </c>
      <c r="B121" s="27" t="s">
        <v>57</v>
      </c>
      <c r="C121" s="31">
        <v>2</v>
      </c>
      <c r="D121" s="29">
        <v>2</v>
      </c>
      <c r="E121" s="29">
        <v>0</v>
      </c>
      <c r="F121" s="29">
        <v>0</v>
      </c>
      <c r="G121" s="29">
        <v>0</v>
      </c>
      <c r="H121" s="29">
        <v>0</v>
      </c>
      <c r="I121" s="29">
        <v>4</v>
      </c>
      <c r="J121" s="29">
        <v>8</v>
      </c>
      <c r="K121" s="29">
        <v>4</v>
      </c>
      <c r="L121" s="29">
        <v>5</v>
      </c>
      <c r="M121" s="29">
        <v>0</v>
      </c>
      <c r="N121" s="29">
        <v>0</v>
      </c>
      <c r="O121" s="29">
        <v>1</v>
      </c>
      <c r="P121" s="29">
        <v>3</v>
      </c>
      <c r="Q121" s="29">
        <v>2</v>
      </c>
      <c r="R121" s="29">
        <v>0</v>
      </c>
      <c r="S121" s="29">
        <v>0</v>
      </c>
      <c r="T121" s="29">
        <v>0</v>
      </c>
      <c r="U121" s="29">
        <v>1</v>
      </c>
      <c r="V121" s="29">
        <v>1</v>
      </c>
      <c r="W121" s="29">
        <v>0</v>
      </c>
      <c r="X121" s="29">
        <v>2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5">
        <f t="shared" si="12"/>
        <v>14</v>
      </c>
      <c r="AF121" s="25">
        <f t="shared" si="13"/>
        <v>21</v>
      </c>
      <c r="AG121" s="70">
        <f t="shared" si="14"/>
        <v>35</v>
      </c>
      <c r="AH121" s="70"/>
    </row>
    <row r="122" spans="1:34" ht="27.75">
      <c r="A122" s="73"/>
      <c r="B122" s="27" t="s">
        <v>58</v>
      </c>
      <c r="C122" s="29">
        <v>2</v>
      </c>
      <c r="D122" s="29">
        <v>2</v>
      </c>
      <c r="E122" s="29">
        <v>0</v>
      </c>
      <c r="F122" s="29">
        <v>0</v>
      </c>
      <c r="G122" s="29">
        <v>0</v>
      </c>
      <c r="H122" s="29">
        <v>0</v>
      </c>
      <c r="I122" s="29">
        <v>6</v>
      </c>
      <c r="J122" s="29">
        <v>7</v>
      </c>
      <c r="K122" s="29">
        <v>5</v>
      </c>
      <c r="L122" s="29">
        <v>10</v>
      </c>
      <c r="M122" s="29">
        <v>0</v>
      </c>
      <c r="N122" s="29">
        <v>0</v>
      </c>
      <c r="O122" s="29">
        <v>1</v>
      </c>
      <c r="P122" s="29">
        <v>1</v>
      </c>
      <c r="Q122" s="29">
        <v>0</v>
      </c>
      <c r="R122" s="29">
        <v>0</v>
      </c>
      <c r="S122" s="29">
        <v>0</v>
      </c>
      <c r="T122" s="29">
        <v>0</v>
      </c>
      <c r="U122" s="29">
        <v>1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5">
        <f t="shared" si="12"/>
        <v>15</v>
      </c>
      <c r="AF122" s="25">
        <f t="shared" si="13"/>
        <v>20</v>
      </c>
      <c r="AG122" s="70">
        <f t="shared" si="14"/>
        <v>35</v>
      </c>
      <c r="AH122" s="70"/>
    </row>
    <row r="123" spans="1:34" ht="27.75">
      <c r="A123" s="73"/>
      <c r="B123" s="27" t="s">
        <v>59</v>
      </c>
      <c r="C123" s="29">
        <v>0</v>
      </c>
      <c r="D123" s="29">
        <v>1</v>
      </c>
      <c r="E123" s="29">
        <v>0</v>
      </c>
      <c r="F123" s="29">
        <v>0</v>
      </c>
      <c r="G123" s="29">
        <v>0</v>
      </c>
      <c r="H123" s="29">
        <v>0</v>
      </c>
      <c r="I123" s="29">
        <v>4</v>
      </c>
      <c r="J123" s="29">
        <v>6</v>
      </c>
      <c r="K123" s="29">
        <v>2</v>
      </c>
      <c r="L123" s="29">
        <v>3</v>
      </c>
      <c r="M123" s="29">
        <v>0</v>
      </c>
      <c r="N123" s="29">
        <v>0</v>
      </c>
      <c r="O123" s="29">
        <v>1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5">
        <f t="shared" si="12"/>
        <v>7</v>
      </c>
      <c r="AF123" s="25">
        <f t="shared" si="13"/>
        <v>10</v>
      </c>
      <c r="AG123" s="70">
        <f t="shared" si="14"/>
        <v>17</v>
      </c>
      <c r="AH123" s="70"/>
    </row>
    <row r="124" spans="1:34" ht="27.75">
      <c r="A124" s="73"/>
      <c r="B124" s="27" t="s">
        <v>60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4</v>
      </c>
      <c r="J124" s="29">
        <v>6</v>
      </c>
      <c r="K124" s="29">
        <v>2</v>
      </c>
      <c r="L124" s="29">
        <v>3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5">
        <f t="shared" si="12"/>
        <v>6</v>
      </c>
      <c r="AF124" s="25">
        <f t="shared" si="13"/>
        <v>9</v>
      </c>
      <c r="AG124" s="70">
        <f t="shared" si="14"/>
        <v>15</v>
      </c>
      <c r="AH124" s="70"/>
    </row>
    <row r="125" spans="1:34" ht="27.75">
      <c r="A125" s="73"/>
      <c r="B125" s="27" t="s">
        <v>61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2</v>
      </c>
      <c r="K125" s="29">
        <v>0</v>
      </c>
      <c r="L125" s="29">
        <v>3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5">
        <f t="shared" si="12"/>
        <v>0</v>
      </c>
      <c r="AF125" s="25">
        <f t="shared" si="13"/>
        <v>5</v>
      </c>
      <c r="AG125" s="70">
        <f t="shared" si="14"/>
        <v>5</v>
      </c>
      <c r="AH125" s="70"/>
    </row>
    <row r="126" spans="1:34" ht="27.75">
      <c r="A126" s="73"/>
      <c r="B126" s="28" t="s">
        <v>17</v>
      </c>
      <c r="C126" s="22">
        <f aca="true" t="shared" si="15" ref="C126:AD126">C125+C124+C123+C122+C121</f>
        <v>4</v>
      </c>
      <c r="D126" s="22">
        <f t="shared" si="15"/>
        <v>5</v>
      </c>
      <c r="E126" s="22">
        <f t="shared" si="15"/>
        <v>0</v>
      </c>
      <c r="F126" s="22">
        <f t="shared" si="15"/>
        <v>0</v>
      </c>
      <c r="G126" s="22">
        <f t="shared" si="15"/>
        <v>0</v>
      </c>
      <c r="H126" s="22">
        <f t="shared" si="15"/>
        <v>0</v>
      </c>
      <c r="I126" s="22">
        <f t="shared" si="15"/>
        <v>18</v>
      </c>
      <c r="J126" s="22">
        <f t="shared" si="15"/>
        <v>29</v>
      </c>
      <c r="K126" s="22">
        <f t="shared" si="15"/>
        <v>13</v>
      </c>
      <c r="L126" s="22">
        <f t="shared" si="15"/>
        <v>24</v>
      </c>
      <c r="M126" s="22">
        <f t="shared" si="15"/>
        <v>0</v>
      </c>
      <c r="N126" s="22">
        <f t="shared" si="15"/>
        <v>0</v>
      </c>
      <c r="O126" s="22">
        <f t="shared" si="15"/>
        <v>3</v>
      </c>
      <c r="P126" s="22">
        <f t="shared" si="15"/>
        <v>4</v>
      </c>
      <c r="Q126" s="22">
        <f t="shared" si="15"/>
        <v>2</v>
      </c>
      <c r="R126" s="22">
        <f t="shared" si="15"/>
        <v>0</v>
      </c>
      <c r="S126" s="22">
        <f t="shared" si="15"/>
        <v>0</v>
      </c>
      <c r="T126" s="22">
        <f t="shared" si="15"/>
        <v>0</v>
      </c>
      <c r="U126" s="22">
        <f t="shared" si="15"/>
        <v>2</v>
      </c>
      <c r="V126" s="22">
        <f t="shared" si="15"/>
        <v>1</v>
      </c>
      <c r="W126" s="22">
        <f t="shared" si="15"/>
        <v>0</v>
      </c>
      <c r="X126" s="22">
        <f t="shared" si="15"/>
        <v>2</v>
      </c>
      <c r="Y126" s="22">
        <f t="shared" si="15"/>
        <v>0</v>
      </c>
      <c r="Z126" s="22">
        <f t="shared" si="15"/>
        <v>0</v>
      </c>
      <c r="AA126" s="22">
        <f t="shared" si="15"/>
        <v>0</v>
      </c>
      <c r="AB126" s="22">
        <f t="shared" si="15"/>
        <v>0</v>
      </c>
      <c r="AC126" s="22">
        <f t="shared" si="15"/>
        <v>0</v>
      </c>
      <c r="AD126" s="22">
        <f t="shared" si="15"/>
        <v>0</v>
      </c>
      <c r="AE126" s="25">
        <f t="shared" si="12"/>
        <v>42</v>
      </c>
      <c r="AF126" s="25">
        <f t="shared" si="13"/>
        <v>65</v>
      </c>
      <c r="AG126" s="70">
        <f t="shared" si="14"/>
        <v>107</v>
      </c>
      <c r="AH126" s="70"/>
    </row>
    <row r="127" spans="1:34" ht="27.75">
      <c r="A127" s="73" t="s">
        <v>62</v>
      </c>
      <c r="B127" s="27" t="s">
        <v>57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8</v>
      </c>
      <c r="L127" s="21">
        <v>14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5">
        <f t="shared" si="12"/>
        <v>8</v>
      </c>
      <c r="AF127" s="25">
        <f t="shared" si="13"/>
        <v>14</v>
      </c>
      <c r="AG127" s="70">
        <f t="shared" si="14"/>
        <v>22</v>
      </c>
      <c r="AH127" s="70"/>
    </row>
    <row r="128" spans="1:34" ht="27.75">
      <c r="A128" s="73"/>
      <c r="B128" s="32" t="s">
        <v>58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6</v>
      </c>
      <c r="L128" s="33">
        <v>20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25">
        <f t="shared" si="12"/>
        <v>6</v>
      </c>
      <c r="AF128" s="25">
        <f t="shared" si="13"/>
        <v>20</v>
      </c>
      <c r="AG128" s="70">
        <f t="shared" si="14"/>
        <v>26</v>
      </c>
      <c r="AH128" s="70"/>
    </row>
    <row r="129" spans="1:34" ht="27.75">
      <c r="A129" s="73"/>
      <c r="B129" s="32" t="s">
        <v>59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4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1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25">
        <f t="shared" si="12"/>
        <v>0</v>
      </c>
      <c r="AF129" s="25">
        <f t="shared" si="13"/>
        <v>5</v>
      </c>
      <c r="AG129" s="70">
        <f t="shared" si="14"/>
        <v>5</v>
      </c>
      <c r="AH129" s="70"/>
    </row>
    <row r="130" spans="1:34" ht="27.75">
      <c r="A130" s="73"/>
      <c r="B130" s="28" t="s">
        <v>17</v>
      </c>
      <c r="C130" s="22">
        <f aca="true" t="shared" si="16" ref="C130:AD130">C129+C128+C127</f>
        <v>0</v>
      </c>
      <c r="D130" s="22">
        <f t="shared" si="16"/>
        <v>0</v>
      </c>
      <c r="E130" s="22">
        <f t="shared" si="16"/>
        <v>0</v>
      </c>
      <c r="F130" s="22">
        <f t="shared" si="16"/>
        <v>0</v>
      </c>
      <c r="G130" s="22">
        <f t="shared" si="16"/>
        <v>0</v>
      </c>
      <c r="H130" s="22">
        <f t="shared" si="16"/>
        <v>0</v>
      </c>
      <c r="I130" s="22">
        <f t="shared" si="16"/>
        <v>0</v>
      </c>
      <c r="J130" s="22">
        <f t="shared" si="16"/>
        <v>0</v>
      </c>
      <c r="K130" s="22">
        <f t="shared" si="16"/>
        <v>14</v>
      </c>
      <c r="L130" s="22">
        <f t="shared" si="16"/>
        <v>38</v>
      </c>
      <c r="M130" s="22">
        <f t="shared" si="16"/>
        <v>0</v>
      </c>
      <c r="N130" s="22">
        <f t="shared" si="16"/>
        <v>0</v>
      </c>
      <c r="O130" s="22">
        <f t="shared" si="16"/>
        <v>0</v>
      </c>
      <c r="P130" s="22">
        <f t="shared" si="16"/>
        <v>0</v>
      </c>
      <c r="Q130" s="22">
        <f t="shared" si="16"/>
        <v>0</v>
      </c>
      <c r="R130" s="22">
        <f t="shared" si="16"/>
        <v>0</v>
      </c>
      <c r="S130" s="22">
        <f t="shared" si="16"/>
        <v>0</v>
      </c>
      <c r="T130" s="22">
        <f t="shared" si="16"/>
        <v>1</v>
      </c>
      <c r="U130" s="22">
        <f t="shared" si="16"/>
        <v>0</v>
      </c>
      <c r="V130" s="22">
        <f t="shared" si="16"/>
        <v>0</v>
      </c>
      <c r="W130" s="22">
        <f t="shared" si="16"/>
        <v>0</v>
      </c>
      <c r="X130" s="22">
        <f t="shared" si="16"/>
        <v>0</v>
      </c>
      <c r="Y130" s="22">
        <f t="shared" si="16"/>
        <v>0</v>
      </c>
      <c r="Z130" s="22">
        <f t="shared" si="16"/>
        <v>0</v>
      </c>
      <c r="AA130" s="22">
        <f t="shared" si="16"/>
        <v>0</v>
      </c>
      <c r="AB130" s="22">
        <f t="shared" si="16"/>
        <v>0</v>
      </c>
      <c r="AC130" s="22">
        <f t="shared" si="16"/>
        <v>0</v>
      </c>
      <c r="AD130" s="22">
        <f t="shared" si="16"/>
        <v>0</v>
      </c>
      <c r="AE130" s="25">
        <f t="shared" si="12"/>
        <v>14</v>
      </c>
      <c r="AF130" s="25">
        <f t="shared" si="13"/>
        <v>39</v>
      </c>
      <c r="AG130" s="70">
        <f t="shared" si="14"/>
        <v>53</v>
      </c>
      <c r="AH130" s="70"/>
    </row>
    <row r="131" spans="1:34" ht="27.75">
      <c r="A131" s="73" t="s">
        <v>63</v>
      </c>
      <c r="B131" s="27" t="s">
        <v>64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3</v>
      </c>
      <c r="J131" s="21">
        <v>6</v>
      </c>
      <c r="K131" s="21">
        <v>5</v>
      </c>
      <c r="L131" s="21">
        <v>4</v>
      </c>
      <c r="M131" s="21">
        <v>0</v>
      </c>
      <c r="N131" s="21">
        <v>0</v>
      </c>
      <c r="O131" s="21">
        <v>1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1</v>
      </c>
      <c r="AB131" s="21">
        <v>0</v>
      </c>
      <c r="AC131" s="21">
        <v>0</v>
      </c>
      <c r="AD131" s="21">
        <v>0</v>
      </c>
      <c r="AE131" s="25">
        <f t="shared" si="12"/>
        <v>10</v>
      </c>
      <c r="AF131" s="25">
        <f t="shared" si="13"/>
        <v>10</v>
      </c>
      <c r="AG131" s="70">
        <f t="shared" si="14"/>
        <v>20</v>
      </c>
      <c r="AH131" s="70"/>
    </row>
    <row r="132" spans="1:34" ht="27.75">
      <c r="A132" s="73"/>
      <c r="B132" s="27" t="s">
        <v>65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5">
        <f t="shared" si="12"/>
        <v>0</v>
      </c>
      <c r="AF132" s="25">
        <f t="shared" si="13"/>
        <v>0</v>
      </c>
      <c r="AG132" s="70">
        <f t="shared" si="14"/>
        <v>0</v>
      </c>
      <c r="AH132" s="70"/>
    </row>
    <row r="133" spans="1:34" ht="27.75">
      <c r="A133" s="73"/>
      <c r="B133" s="27" t="s">
        <v>66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5">
        <f t="shared" si="12"/>
        <v>0</v>
      </c>
      <c r="AF133" s="25">
        <f t="shared" si="13"/>
        <v>0</v>
      </c>
      <c r="AG133" s="70">
        <f t="shared" si="14"/>
        <v>0</v>
      </c>
      <c r="AH133" s="70"/>
    </row>
    <row r="134" spans="1:34" ht="27.75">
      <c r="A134" s="73"/>
      <c r="B134" s="27" t="s">
        <v>67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5">
        <f t="shared" si="12"/>
        <v>0</v>
      </c>
      <c r="AF134" s="25">
        <f t="shared" si="13"/>
        <v>0</v>
      </c>
      <c r="AG134" s="70">
        <f t="shared" si="14"/>
        <v>0</v>
      </c>
      <c r="AH134" s="70"/>
    </row>
    <row r="135" spans="1:34" ht="27.75">
      <c r="A135" s="73"/>
      <c r="B135" s="27" t="s">
        <v>68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5">
        <f t="shared" si="12"/>
        <v>0</v>
      </c>
      <c r="AF135" s="25">
        <f t="shared" si="13"/>
        <v>0</v>
      </c>
      <c r="AG135" s="70">
        <f t="shared" si="14"/>
        <v>0</v>
      </c>
      <c r="AH135" s="70"/>
    </row>
    <row r="136" spans="1:34" ht="27.75">
      <c r="A136" s="73"/>
      <c r="B136" s="27" t="s">
        <v>69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5">
        <f t="shared" si="12"/>
        <v>0</v>
      </c>
      <c r="AF136" s="25">
        <f t="shared" si="13"/>
        <v>0</v>
      </c>
      <c r="AG136" s="70">
        <f t="shared" si="14"/>
        <v>0</v>
      </c>
      <c r="AH136" s="70"/>
    </row>
    <row r="137" spans="1:34" ht="27.75">
      <c r="A137" s="73"/>
      <c r="B137" s="27" t="s">
        <v>52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9</v>
      </c>
      <c r="I137" s="21">
        <v>7</v>
      </c>
      <c r="J137" s="21">
        <v>0</v>
      </c>
      <c r="K137" s="21">
        <v>0</v>
      </c>
      <c r="L137" s="21">
        <v>0</v>
      </c>
      <c r="M137" s="21">
        <v>0</v>
      </c>
      <c r="N137" s="21">
        <v>1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5">
        <f t="shared" si="12"/>
        <v>7</v>
      </c>
      <c r="AF137" s="25">
        <f t="shared" si="13"/>
        <v>10</v>
      </c>
      <c r="AG137" s="70">
        <f t="shared" si="14"/>
        <v>17</v>
      </c>
      <c r="AH137" s="70"/>
    </row>
    <row r="138" spans="1:34" ht="27.75">
      <c r="A138" s="73"/>
      <c r="B138" s="27" t="s">
        <v>70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3</v>
      </c>
      <c r="I138" s="21">
        <v>5</v>
      </c>
      <c r="J138" s="21">
        <v>5</v>
      </c>
      <c r="K138" s="21">
        <v>0</v>
      </c>
      <c r="L138" s="21">
        <v>0</v>
      </c>
      <c r="M138" s="21">
        <v>1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5">
        <f t="shared" si="12"/>
        <v>6</v>
      </c>
      <c r="AF138" s="25">
        <f t="shared" si="13"/>
        <v>8</v>
      </c>
      <c r="AG138" s="70">
        <f t="shared" si="14"/>
        <v>14</v>
      </c>
      <c r="AH138" s="70"/>
    </row>
    <row r="139" spans="1:34" ht="27.75">
      <c r="A139" s="73"/>
      <c r="B139" s="27" t="s">
        <v>71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5">
        <f t="shared" si="12"/>
        <v>0</v>
      </c>
      <c r="AF139" s="25">
        <f t="shared" si="13"/>
        <v>0</v>
      </c>
      <c r="AG139" s="70">
        <f t="shared" si="14"/>
        <v>0</v>
      </c>
      <c r="AH139" s="70"/>
    </row>
    <row r="140" spans="1:34" ht="27.75">
      <c r="A140" s="73"/>
      <c r="B140" s="27" t="s">
        <v>72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2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5">
        <f t="shared" si="12"/>
        <v>2</v>
      </c>
      <c r="AF140" s="25">
        <f t="shared" si="13"/>
        <v>0</v>
      </c>
      <c r="AG140" s="70">
        <f t="shared" si="14"/>
        <v>2</v>
      </c>
      <c r="AH140" s="70"/>
    </row>
    <row r="141" spans="1:34" ht="27.75">
      <c r="A141" s="73"/>
      <c r="B141" s="27" t="s">
        <v>73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2</v>
      </c>
      <c r="K141" s="21">
        <v>1</v>
      </c>
      <c r="L141" s="21">
        <v>4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5">
        <f t="shared" si="12"/>
        <v>1</v>
      </c>
      <c r="AF141" s="25">
        <f t="shared" si="13"/>
        <v>6</v>
      </c>
      <c r="AG141" s="70">
        <f t="shared" si="14"/>
        <v>7</v>
      </c>
      <c r="AH141" s="70"/>
    </row>
    <row r="142" spans="1:34" ht="27.75">
      <c r="A142" s="73"/>
      <c r="B142" s="27" t="s">
        <v>74</v>
      </c>
      <c r="C142" s="21">
        <v>0</v>
      </c>
      <c r="D142" s="21">
        <v>0</v>
      </c>
      <c r="E142" s="21">
        <v>0</v>
      </c>
      <c r="F142" s="21">
        <v>0</v>
      </c>
      <c r="G142" s="21">
        <v>3</v>
      </c>
      <c r="H142" s="21">
        <v>0</v>
      </c>
      <c r="I142" s="21">
        <v>2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5">
        <f t="shared" si="12"/>
        <v>5</v>
      </c>
      <c r="AF142" s="25">
        <f t="shared" si="13"/>
        <v>0</v>
      </c>
      <c r="AG142" s="70">
        <f t="shared" si="14"/>
        <v>5</v>
      </c>
      <c r="AH142" s="70"/>
    </row>
    <row r="143" spans="1:34" ht="27.75">
      <c r="A143" s="73"/>
      <c r="B143" s="28" t="s">
        <v>17</v>
      </c>
      <c r="C143" s="22">
        <f aca="true" t="shared" si="17" ref="C143:AD143">C142+C141+C140+C138+C137+C136+C135+C134+C133+C132+C131+C139</f>
        <v>0</v>
      </c>
      <c r="D143" s="22">
        <f t="shared" si="17"/>
        <v>0</v>
      </c>
      <c r="E143" s="22">
        <f t="shared" si="17"/>
        <v>0</v>
      </c>
      <c r="F143" s="22">
        <f t="shared" si="17"/>
        <v>0</v>
      </c>
      <c r="G143" s="22">
        <f t="shared" si="17"/>
        <v>3</v>
      </c>
      <c r="H143" s="22">
        <f t="shared" si="17"/>
        <v>12</v>
      </c>
      <c r="I143" s="22">
        <f t="shared" si="17"/>
        <v>19</v>
      </c>
      <c r="J143" s="22">
        <f t="shared" si="17"/>
        <v>13</v>
      </c>
      <c r="K143" s="22">
        <f t="shared" si="17"/>
        <v>6</v>
      </c>
      <c r="L143" s="22">
        <f t="shared" si="17"/>
        <v>8</v>
      </c>
      <c r="M143" s="22">
        <f t="shared" si="17"/>
        <v>1</v>
      </c>
      <c r="N143" s="22">
        <f t="shared" si="17"/>
        <v>1</v>
      </c>
      <c r="O143" s="22">
        <f t="shared" si="17"/>
        <v>1</v>
      </c>
      <c r="P143" s="22">
        <f t="shared" si="17"/>
        <v>0</v>
      </c>
      <c r="Q143" s="22">
        <f t="shared" si="17"/>
        <v>0</v>
      </c>
      <c r="R143" s="22">
        <f t="shared" si="17"/>
        <v>0</v>
      </c>
      <c r="S143" s="22">
        <f t="shared" si="17"/>
        <v>0</v>
      </c>
      <c r="T143" s="22">
        <f t="shared" si="17"/>
        <v>0</v>
      </c>
      <c r="U143" s="22">
        <f t="shared" si="17"/>
        <v>0</v>
      </c>
      <c r="V143" s="22">
        <f t="shared" si="17"/>
        <v>0</v>
      </c>
      <c r="W143" s="22">
        <f t="shared" si="17"/>
        <v>0</v>
      </c>
      <c r="X143" s="22">
        <f t="shared" si="17"/>
        <v>0</v>
      </c>
      <c r="Y143" s="22">
        <f t="shared" si="17"/>
        <v>0</v>
      </c>
      <c r="Z143" s="22">
        <f t="shared" si="17"/>
        <v>0</v>
      </c>
      <c r="AA143" s="22">
        <f t="shared" si="17"/>
        <v>1</v>
      </c>
      <c r="AB143" s="22">
        <f t="shared" si="17"/>
        <v>0</v>
      </c>
      <c r="AC143" s="22">
        <f t="shared" si="17"/>
        <v>0</v>
      </c>
      <c r="AD143" s="22">
        <f t="shared" si="17"/>
        <v>0</v>
      </c>
      <c r="AE143" s="25">
        <f t="shared" si="12"/>
        <v>31</v>
      </c>
      <c r="AF143" s="25">
        <f t="shared" si="13"/>
        <v>34</v>
      </c>
      <c r="AG143" s="70">
        <f t="shared" si="14"/>
        <v>65</v>
      </c>
      <c r="AH143" s="70"/>
    </row>
    <row r="144" spans="1:34" ht="27.75">
      <c r="A144" s="73" t="s">
        <v>75</v>
      </c>
      <c r="B144" s="27" t="s">
        <v>52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5">
        <f t="shared" si="12"/>
        <v>0</v>
      </c>
      <c r="AF144" s="25">
        <f t="shared" si="13"/>
        <v>0</v>
      </c>
      <c r="AG144" s="70">
        <f t="shared" si="14"/>
        <v>0</v>
      </c>
      <c r="AH144" s="70"/>
    </row>
    <row r="145" spans="1:34" ht="27.75">
      <c r="A145" s="73"/>
      <c r="B145" s="27" t="s">
        <v>64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5">
        <f t="shared" si="12"/>
        <v>0</v>
      </c>
      <c r="AF145" s="25">
        <f t="shared" si="13"/>
        <v>0</v>
      </c>
      <c r="AG145" s="70">
        <f t="shared" si="14"/>
        <v>0</v>
      </c>
      <c r="AH145" s="70"/>
    </row>
    <row r="146" spans="1:34" ht="27.75">
      <c r="A146" s="73"/>
      <c r="B146" s="28" t="s">
        <v>17</v>
      </c>
      <c r="C146" s="30">
        <f aca="true" t="shared" si="18" ref="C146:AD146">C145+C144</f>
        <v>0</v>
      </c>
      <c r="D146" s="30">
        <f t="shared" si="18"/>
        <v>0</v>
      </c>
      <c r="E146" s="30">
        <f t="shared" si="18"/>
        <v>0</v>
      </c>
      <c r="F146" s="30">
        <f t="shared" si="18"/>
        <v>0</v>
      </c>
      <c r="G146" s="30">
        <f t="shared" si="18"/>
        <v>0</v>
      </c>
      <c r="H146" s="30">
        <f t="shared" si="18"/>
        <v>0</v>
      </c>
      <c r="I146" s="30">
        <f t="shared" si="18"/>
        <v>0</v>
      </c>
      <c r="J146" s="30">
        <f t="shared" si="18"/>
        <v>0</v>
      </c>
      <c r="K146" s="30">
        <f t="shared" si="18"/>
        <v>0</v>
      </c>
      <c r="L146" s="30">
        <f t="shared" si="18"/>
        <v>0</v>
      </c>
      <c r="M146" s="30">
        <f t="shared" si="18"/>
        <v>0</v>
      </c>
      <c r="N146" s="30">
        <f t="shared" si="18"/>
        <v>0</v>
      </c>
      <c r="O146" s="30">
        <f t="shared" si="18"/>
        <v>0</v>
      </c>
      <c r="P146" s="30">
        <f t="shared" si="18"/>
        <v>0</v>
      </c>
      <c r="Q146" s="30">
        <f t="shared" si="18"/>
        <v>0</v>
      </c>
      <c r="R146" s="30">
        <f t="shared" si="18"/>
        <v>0</v>
      </c>
      <c r="S146" s="30">
        <f t="shared" si="18"/>
        <v>0</v>
      </c>
      <c r="T146" s="30">
        <f t="shared" si="18"/>
        <v>0</v>
      </c>
      <c r="U146" s="30">
        <f t="shared" si="18"/>
        <v>0</v>
      </c>
      <c r="V146" s="30">
        <f t="shared" si="18"/>
        <v>0</v>
      </c>
      <c r="W146" s="30">
        <f t="shared" si="18"/>
        <v>0</v>
      </c>
      <c r="X146" s="30">
        <f t="shared" si="18"/>
        <v>0</v>
      </c>
      <c r="Y146" s="30">
        <f t="shared" si="18"/>
        <v>0</v>
      </c>
      <c r="Z146" s="30">
        <f t="shared" si="18"/>
        <v>0</v>
      </c>
      <c r="AA146" s="30">
        <f t="shared" si="18"/>
        <v>0</v>
      </c>
      <c r="AB146" s="30">
        <f t="shared" si="18"/>
        <v>0</v>
      </c>
      <c r="AC146" s="30">
        <f t="shared" si="18"/>
        <v>0</v>
      </c>
      <c r="AD146" s="30">
        <f t="shared" si="18"/>
        <v>0</v>
      </c>
      <c r="AE146" s="25">
        <f t="shared" si="12"/>
        <v>0</v>
      </c>
      <c r="AF146" s="25">
        <f t="shared" si="13"/>
        <v>0</v>
      </c>
      <c r="AG146" s="70">
        <f t="shared" si="14"/>
        <v>0</v>
      </c>
      <c r="AH146" s="70"/>
    </row>
    <row r="147" spans="1:34" ht="27.75">
      <c r="A147" s="71" t="s">
        <v>76</v>
      </c>
      <c r="B147" s="71"/>
      <c r="C147" s="29">
        <v>1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15</v>
      </c>
      <c r="J147" s="29">
        <v>3</v>
      </c>
      <c r="K147" s="29">
        <v>7</v>
      </c>
      <c r="L147" s="29">
        <v>1</v>
      </c>
      <c r="M147" s="29">
        <v>0</v>
      </c>
      <c r="N147" s="29">
        <v>1</v>
      </c>
      <c r="O147" s="29">
        <v>3</v>
      </c>
      <c r="P147" s="29">
        <v>1</v>
      </c>
      <c r="Q147" s="29">
        <v>0</v>
      </c>
      <c r="R147" s="29">
        <v>0</v>
      </c>
      <c r="S147" s="29">
        <v>1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5">
        <f t="shared" si="12"/>
        <v>27</v>
      </c>
      <c r="AF147" s="25">
        <f t="shared" si="13"/>
        <v>6</v>
      </c>
      <c r="AG147" s="70">
        <f t="shared" si="14"/>
        <v>33</v>
      </c>
      <c r="AH147" s="70"/>
    </row>
    <row r="148" spans="1:34" ht="27.75">
      <c r="A148" s="73" t="s">
        <v>77</v>
      </c>
      <c r="B148" s="27" t="s">
        <v>78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19</v>
      </c>
      <c r="J148" s="29">
        <v>32</v>
      </c>
      <c r="K148" s="29">
        <v>9</v>
      </c>
      <c r="L148" s="29">
        <v>9</v>
      </c>
      <c r="M148" s="29">
        <v>0</v>
      </c>
      <c r="N148" s="29">
        <v>3</v>
      </c>
      <c r="O148" s="29">
        <v>0</v>
      </c>
      <c r="P148" s="29">
        <v>2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5">
        <f t="shared" si="12"/>
        <v>28</v>
      </c>
      <c r="AF148" s="25">
        <f t="shared" si="13"/>
        <v>46</v>
      </c>
      <c r="AG148" s="70">
        <f t="shared" si="14"/>
        <v>74</v>
      </c>
      <c r="AH148" s="70"/>
    </row>
    <row r="149" spans="1:34" ht="27.75">
      <c r="A149" s="73"/>
      <c r="B149" s="27" t="s">
        <v>79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1</v>
      </c>
      <c r="J149" s="29">
        <v>7</v>
      </c>
      <c r="K149" s="29">
        <v>1</v>
      </c>
      <c r="L149" s="29">
        <v>1</v>
      </c>
      <c r="M149" s="29">
        <v>0</v>
      </c>
      <c r="N149" s="29">
        <v>1</v>
      </c>
      <c r="O149" s="29">
        <v>0</v>
      </c>
      <c r="P149" s="29">
        <v>1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5">
        <f t="shared" si="12"/>
        <v>2</v>
      </c>
      <c r="AF149" s="25">
        <f t="shared" si="13"/>
        <v>10</v>
      </c>
      <c r="AG149" s="70">
        <f t="shared" si="14"/>
        <v>12</v>
      </c>
      <c r="AH149" s="70"/>
    </row>
    <row r="150" spans="1:34" ht="27.75">
      <c r="A150" s="73"/>
      <c r="B150" s="27" t="s">
        <v>80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1</v>
      </c>
      <c r="J150" s="29">
        <v>7</v>
      </c>
      <c r="K150" s="29">
        <v>0</v>
      </c>
      <c r="L150" s="29">
        <v>0</v>
      </c>
      <c r="M150" s="29">
        <v>0</v>
      </c>
      <c r="N150" s="29">
        <v>1</v>
      </c>
      <c r="O150" s="29">
        <v>0</v>
      </c>
      <c r="P150" s="29">
        <v>1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5">
        <f t="shared" si="12"/>
        <v>1</v>
      </c>
      <c r="AF150" s="25">
        <f t="shared" si="13"/>
        <v>9</v>
      </c>
      <c r="AG150" s="70">
        <f t="shared" si="14"/>
        <v>10</v>
      </c>
      <c r="AH150" s="70"/>
    </row>
    <row r="151" spans="1:34" ht="27.75">
      <c r="A151" s="73"/>
      <c r="B151" s="27" t="s">
        <v>81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1</v>
      </c>
      <c r="J151" s="29">
        <v>33</v>
      </c>
      <c r="K151" s="29">
        <v>0</v>
      </c>
      <c r="L151" s="29">
        <v>5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5">
        <f aca="true" t="shared" si="19" ref="AE151:AE166">AC151+AA151+Y151+W151+U151+S151+Q151+O151+M151+K151+I151+G151+E151+C151</f>
        <v>1</v>
      </c>
      <c r="AF151" s="25">
        <f aca="true" t="shared" si="20" ref="AF151:AF166">AD151+AB151+Z151+X151+V151+T151+R151+P151+N151+L151+J151+H151+F151+D151</f>
        <v>38</v>
      </c>
      <c r="AG151" s="70">
        <f aca="true" t="shared" si="21" ref="AG151:AG166">AF151+AE151</f>
        <v>39</v>
      </c>
      <c r="AH151" s="70"/>
    </row>
    <row r="152" spans="1:34" ht="27.75">
      <c r="A152" s="73"/>
      <c r="B152" s="27" t="s">
        <v>82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21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5">
        <f t="shared" si="19"/>
        <v>0</v>
      </c>
      <c r="AF152" s="25">
        <f t="shared" si="20"/>
        <v>21</v>
      </c>
      <c r="AG152" s="70">
        <f t="shared" si="21"/>
        <v>21</v>
      </c>
      <c r="AH152" s="70"/>
    </row>
    <row r="153" spans="1:34" ht="27.75">
      <c r="A153" s="73"/>
      <c r="B153" s="28" t="s">
        <v>17</v>
      </c>
      <c r="C153" s="22">
        <f aca="true" t="shared" si="22" ref="C153:AD153">C152+C151+C150+C149+C148</f>
        <v>0</v>
      </c>
      <c r="D153" s="22">
        <f t="shared" si="22"/>
        <v>0</v>
      </c>
      <c r="E153" s="22">
        <f t="shared" si="22"/>
        <v>0</v>
      </c>
      <c r="F153" s="22">
        <f t="shared" si="22"/>
        <v>0</v>
      </c>
      <c r="G153" s="22">
        <f t="shared" si="22"/>
        <v>0</v>
      </c>
      <c r="H153" s="22">
        <f t="shared" si="22"/>
        <v>0</v>
      </c>
      <c r="I153" s="22">
        <f t="shared" si="22"/>
        <v>22</v>
      </c>
      <c r="J153" s="22">
        <f t="shared" si="22"/>
        <v>100</v>
      </c>
      <c r="K153" s="22">
        <f t="shared" si="22"/>
        <v>10</v>
      </c>
      <c r="L153" s="22">
        <f t="shared" si="22"/>
        <v>15</v>
      </c>
      <c r="M153" s="22">
        <f t="shared" si="22"/>
        <v>0</v>
      </c>
      <c r="N153" s="22">
        <f t="shared" si="22"/>
        <v>5</v>
      </c>
      <c r="O153" s="22">
        <f t="shared" si="22"/>
        <v>0</v>
      </c>
      <c r="P153" s="22">
        <f t="shared" si="22"/>
        <v>4</v>
      </c>
      <c r="Q153" s="22">
        <f t="shared" si="22"/>
        <v>0</v>
      </c>
      <c r="R153" s="22">
        <f t="shared" si="22"/>
        <v>0</v>
      </c>
      <c r="S153" s="22">
        <f t="shared" si="22"/>
        <v>0</v>
      </c>
      <c r="T153" s="22">
        <f t="shared" si="22"/>
        <v>0</v>
      </c>
      <c r="U153" s="22">
        <f t="shared" si="22"/>
        <v>0</v>
      </c>
      <c r="V153" s="22">
        <f t="shared" si="22"/>
        <v>0</v>
      </c>
      <c r="W153" s="22">
        <f t="shared" si="22"/>
        <v>0</v>
      </c>
      <c r="X153" s="22">
        <f t="shared" si="22"/>
        <v>0</v>
      </c>
      <c r="Y153" s="22">
        <f t="shared" si="22"/>
        <v>0</v>
      </c>
      <c r="Z153" s="22">
        <f t="shared" si="22"/>
        <v>0</v>
      </c>
      <c r="AA153" s="22">
        <f t="shared" si="22"/>
        <v>0</v>
      </c>
      <c r="AB153" s="22">
        <f t="shared" si="22"/>
        <v>0</v>
      </c>
      <c r="AC153" s="22">
        <f t="shared" si="22"/>
        <v>0</v>
      </c>
      <c r="AD153" s="22">
        <f t="shared" si="22"/>
        <v>0</v>
      </c>
      <c r="AE153" s="25">
        <f t="shared" si="19"/>
        <v>32</v>
      </c>
      <c r="AF153" s="25">
        <f t="shared" si="20"/>
        <v>124</v>
      </c>
      <c r="AG153" s="70">
        <f t="shared" si="21"/>
        <v>156</v>
      </c>
      <c r="AH153" s="70"/>
    </row>
    <row r="154" spans="1:34" ht="27.75">
      <c r="A154" s="71" t="s">
        <v>83</v>
      </c>
      <c r="B154" s="75"/>
      <c r="C154" s="21">
        <v>0</v>
      </c>
      <c r="D154" s="21">
        <v>3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8</v>
      </c>
      <c r="L154" s="21">
        <v>68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5">
        <f t="shared" si="19"/>
        <v>8</v>
      </c>
      <c r="AF154" s="25">
        <f t="shared" si="20"/>
        <v>71</v>
      </c>
      <c r="AG154" s="70">
        <f t="shared" si="21"/>
        <v>79</v>
      </c>
      <c r="AH154" s="70"/>
    </row>
    <row r="155" spans="1:34" ht="27.75">
      <c r="A155" s="71" t="s">
        <v>84</v>
      </c>
      <c r="B155" s="75"/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5</v>
      </c>
      <c r="J155" s="21">
        <v>10</v>
      </c>
      <c r="K155" s="21">
        <v>1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1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5">
        <f t="shared" si="19"/>
        <v>7</v>
      </c>
      <c r="AF155" s="25">
        <f t="shared" si="20"/>
        <v>10</v>
      </c>
      <c r="AG155" s="70">
        <f t="shared" si="21"/>
        <v>17</v>
      </c>
      <c r="AH155" s="70"/>
    </row>
    <row r="156" spans="1:34" ht="27.75">
      <c r="A156" s="76" t="s">
        <v>85</v>
      </c>
      <c r="B156" s="76"/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1</v>
      </c>
      <c r="K156" s="21">
        <v>0</v>
      </c>
      <c r="L156" s="21">
        <v>4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1</v>
      </c>
      <c r="T156" s="21">
        <v>1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5">
        <f t="shared" si="19"/>
        <v>1</v>
      </c>
      <c r="AF156" s="25">
        <f t="shared" si="20"/>
        <v>6</v>
      </c>
      <c r="AG156" s="70">
        <f t="shared" si="21"/>
        <v>7</v>
      </c>
      <c r="AH156" s="70"/>
    </row>
    <row r="157" spans="1:34" ht="27.75">
      <c r="A157" s="78" t="s">
        <v>86</v>
      </c>
      <c r="B157" s="27" t="s">
        <v>87</v>
      </c>
      <c r="C157" s="29">
        <v>2</v>
      </c>
      <c r="D157" s="29">
        <v>0</v>
      </c>
      <c r="E157" s="29">
        <v>0</v>
      </c>
      <c r="F157" s="29">
        <v>1</v>
      </c>
      <c r="G157" s="29">
        <v>0</v>
      </c>
      <c r="H157" s="29">
        <v>0</v>
      </c>
      <c r="I157" s="29">
        <v>4</v>
      </c>
      <c r="J157" s="29">
        <v>4</v>
      </c>
      <c r="K157" s="29">
        <v>1</v>
      </c>
      <c r="L157" s="29">
        <v>1</v>
      </c>
      <c r="M157" s="29">
        <v>1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5">
        <f t="shared" si="19"/>
        <v>8</v>
      </c>
      <c r="AF157" s="25">
        <f t="shared" si="20"/>
        <v>6</v>
      </c>
      <c r="AG157" s="70">
        <f t="shared" si="21"/>
        <v>14</v>
      </c>
      <c r="AH157" s="70"/>
    </row>
    <row r="158" spans="1:34" ht="27.75">
      <c r="A158" s="78"/>
      <c r="B158" s="27" t="s">
        <v>88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4</v>
      </c>
      <c r="K158" s="29">
        <v>0</v>
      </c>
      <c r="L158" s="29">
        <v>1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5">
        <f t="shared" si="19"/>
        <v>0</v>
      </c>
      <c r="AF158" s="25">
        <f t="shared" si="20"/>
        <v>5</v>
      </c>
      <c r="AG158" s="70">
        <f t="shared" si="21"/>
        <v>5</v>
      </c>
      <c r="AH158" s="70"/>
    </row>
    <row r="159" spans="1:34" ht="27.75">
      <c r="A159" s="78"/>
      <c r="B159" s="27" t="s">
        <v>89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5">
        <f t="shared" si="19"/>
        <v>0</v>
      </c>
      <c r="AF159" s="25">
        <f t="shared" si="20"/>
        <v>0</v>
      </c>
      <c r="AG159" s="70">
        <f t="shared" si="21"/>
        <v>0</v>
      </c>
      <c r="AH159" s="70"/>
    </row>
    <row r="160" spans="1:34" ht="27.75">
      <c r="A160" s="78"/>
      <c r="B160" s="28" t="s">
        <v>17</v>
      </c>
      <c r="C160" s="30">
        <f aca="true" t="shared" si="23" ref="C160:AD160">C158+C157+C159</f>
        <v>2</v>
      </c>
      <c r="D160" s="30">
        <f t="shared" si="23"/>
        <v>0</v>
      </c>
      <c r="E160" s="30">
        <f t="shared" si="23"/>
        <v>0</v>
      </c>
      <c r="F160" s="30">
        <f t="shared" si="23"/>
        <v>1</v>
      </c>
      <c r="G160" s="30">
        <f t="shared" si="23"/>
        <v>0</v>
      </c>
      <c r="H160" s="30">
        <f t="shared" si="23"/>
        <v>0</v>
      </c>
      <c r="I160" s="30">
        <f t="shared" si="23"/>
        <v>4</v>
      </c>
      <c r="J160" s="30">
        <f t="shared" si="23"/>
        <v>8</v>
      </c>
      <c r="K160" s="30">
        <f t="shared" si="23"/>
        <v>1</v>
      </c>
      <c r="L160" s="30">
        <f t="shared" si="23"/>
        <v>2</v>
      </c>
      <c r="M160" s="30">
        <f t="shared" si="23"/>
        <v>1</v>
      </c>
      <c r="N160" s="30">
        <f t="shared" si="23"/>
        <v>0</v>
      </c>
      <c r="O160" s="30">
        <f t="shared" si="23"/>
        <v>0</v>
      </c>
      <c r="P160" s="30">
        <f t="shared" si="23"/>
        <v>0</v>
      </c>
      <c r="Q160" s="30">
        <f t="shared" si="23"/>
        <v>0</v>
      </c>
      <c r="R160" s="30">
        <f t="shared" si="23"/>
        <v>0</v>
      </c>
      <c r="S160" s="30">
        <f t="shared" si="23"/>
        <v>0</v>
      </c>
      <c r="T160" s="30">
        <f t="shared" si="23"/>
        <v>0</v>
      </c>
      <c r="U160" s="30">
        <f t="shared" si="23"/>
        <v>0</v>
      </c>
      <c r="V160" s="30">
        <f t="shared" si="23"/>
        <v>0</v>
      </c>
      <c r="W160" s="30">
        <f t="shared" si="23"/>
        <v>0</v>
      </c>
      <c r="X160" s="30">
        <f t="shared" si="23"/>
        <v>0</v>
      </c>
      <c r="Y160" s="30">
        <f t="shared" si="23"/>
        <v>0</v>
      </c>
      <c r="Z160" s="30">
        <f t="shared" si="23"/>
        <v>0</v>
      </c>
      <c r="AA160" s="30">
        <f t="shared" si="23"/>
        <v>0</v>
      </c>
      <c r="AB160" s="30">
        <f t="shared" si="23"/>
        <v>0</v>
      </c>
      <c r="AC160" s="30">
        <f t="shared" si="23"/>
        <v>0</v>
      </c>
      <c r="AD160" s="30">
        <f t="shared" si="23"/>
        <v>0</v>
      </c>
      <c r="AE160" s="25">
        <f t="shared" si="19"/>
        <v>8</v>
      </c>
      <c r="AF160" s="25">
        <f t="shared" si="20"/>
        <v>11</v>
      </c>
      <c r="AG160" s="70">
        <f t="shared" si="21"/>
        <v>19</v>
      </c>
      <c r="AH160" s="70"/>
    </row>
    <row r="161" spans="1:34" ht="27.75">
      <c r="A161" s="71" t="s">
        <v>90</v>
      </c>
      <c r="B161" s="71"/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1</v>
      </c>
      <c r="L161" s="29">
        <v>0</v>
      </c>
      <c r="M161" s="29">
        <v>0</v>
      </c>
      <c r="N161" s="29">
        <v>2</v>
      </c>
      <c r="O161" s="29">
        <v>0</v>
      </c>
      <c r="P161" s="29">
        <v>1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5">
        <f t="shared" si="19"/>
        <v>1</v>
      </c>
      <c r="AF161" s="25">
        <f t="shared" si="20"/>
        <v>3</v>
      </c>
      <c r="AG161" s="70">
        <f t="shared" si="21"/>
        <v>4</v>
      </c>
      <c r="AH161" s="70"/>
    </row>
    <row r="162" spans="1:34" ht="27.75">
      <c r="A162" s="78" t="s">
        <v>91</v>
      </c>
      <c r="B162" s="27" t="s">
        <v>92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3</v>
      </c>
      <c r="J162" s="29">
        <v>4</v>
      </c>
      <c r="K162" s="29">
        <v>0</v>
      </c>
      <c r="L162" s="29">
        <v>0</v>
      </c>
      <c r="M162" s="29">
        <v>1</v>
      </c>
      <c r="N162" s="29">
        <v>1</v>
      </c>
      <c r="O162" s="29">
        <v>1</v>
      </c>
      <c r="P162" s="29">
        <v>1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5">
        <f t="shared" si="19"/>
        <v>5</v>
      </c>
      <c r="AF162" s="25">
        <f t="shared" si="20"/>
        <v>6</v>
      </c>
      <c r="AG162" s="70">
        <f t="shared" si="21"/>
        <v>11</v>
      </c>
      <c r="AH162" s="70"/>
    </row>
    <row r="163" spans="1:34" ht="27.75">
      <c r="A163" s="78"/>
      <c r="B163" s="27" t="s">
        <v>93</v>
      </c>
      <c r="C163" s="29">
        <v>0</v>
      </c>
      <c r="D163" s="29">
        <v>1</v>
      </c>
      <c r="E163" s="29">
        <v>0</v>
      </c>
      <c r="F163" s="29">
        <v>0</v>
      </c>
      <c r="G163" s="29">
        <v>0</v>
      </c>
      <c r="H163" s="29">
        <v>0</v>
      </c>
      <c r="I163" s="29">
        <v>5</v>
      </c>
      <c r="J163" s="29">
        <v>2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5">
        <f t="shared" si="19"/>
        <v>5</v>
      </c>
      <c r="AF163" s="25">
        <f t="shared" si="20"/>
        <v>3</v>
      </c>
      <c r="AG163" s="70">
        <f t="shared" si="21"/>
        <v>8</v>
      </c>
      <c r="AH163" s="70"/>
    </row>
    <row r="164" spans="1:34" ht="27.75">
      <c r="A164" s="78"/>
      <c r="B164" s="28" t="s">
        <v>17</v>
      </c>
      <c r="C164" s="30">
        <f aca="true" t="shared" si="24" ref="C164:AD164">C163+C162</f>
        <v>0</v>
      </c>
      <c r="D164" s="30">
        <f t="shared" si="24"/>
        <v>1</v>
      </c>
      <c r="E164" s="30">
        <f t="shared" si="24"/>
        <v>0</v>
      </c>
      <c r="F164" s="30">
        <f t="shared" si="24"/>
        <v>0</v>
      </c>
      <c r="G164" s="30">
        <f t="shared" si="24"/>
        <v>0</v>
      </c>
      <c r="H164" s="30">
        <f t="shared" si="24"/>
        <v>0</v>
      </c>
      <c r="I164" s="30">
        <f t="shared" si="24"/>
        <v>8</v>
      </c>
      <c r="J164" s="30">
        <f t="shared" si="24"/>
        <v>6</v>
      </c>
      <c r="K164" s="30">
        <f t="shared" si="24"/>
        <v>0</v>
      </c>
      <c r="L164" s="30">
        <f t="shared" si="24"/>
        <v>0</v>
      </c>
      <c r="M164" s="30">
        <f t="shared" si="24"/>
        <v>1</v>
      </c>
      <c r="N164" s="30">
        <f t="shared" si="24"/>
        <v>1</v>
      </c>
      <c r="O164" s="30">
        <f t="shared" si="24"/>
        <v>1</v>
      </c>
      <c r="P164" s="30">
        <f t="shared" si="24"/>
        <v>1</v>
      </c>
      <c r="Q164" s="30">
        <f t="shared" si="24"/>
        <v>0</v>
      </c>
      <c r="R164" s="30">
        <f t="shared" si="24"/>
        <v>0</v>
      </c>
      <c r="S164" s="30">
        <f t="shared" si="24"/>
        <v>0</v>
      </c>
      <c r="T164" s="30">
        <f t="shared" si="24"/>
        <v>0</v>
      </c>
      <c r="U164" s="30">
        <f t="shared" si="24"/>
        <v>0</v>
      </c>
      <c r="V164" s="30">
        <f t="shared" si="24"/>
        <v>0</v>
      </c>
      <c r="W164" s="30">
        <f t="shared" si="24"/>
        <v>0</v>
      </c>
      <c r="X164" s="30">
        <f t="shared" si="24"/>
        <v>0</v>
      </c>
      <c r="Y164" s="30">
        <f t="shared" si="24"/>
        <v>0</v>
      </c>
      <c r="Z164" s="30">
        <f t="shared" si="24"/>
        <v>0</v>
      </c>
      <c r="AA164" s="30">
        <f t="shared" si="24"/>
        <v>0</v>
      </c>
      <c r="AB164" s="30">
        <f t="shared" si="24"/>
        <v>0</v>
      </c>
      <c r="AC164" s="30">
        <f t="shared" si="24"/>
        <v>0</v>
      </c>
      <c r="AD164" s="30">
        <f t="shared" si="24"/>
        <v>0</v>
      </c>
      <c r="AE164" s="25">
        <f t="shared" si="19"/>
        <v>10</v>
      </c>
      <c r="AF164" s="25">
        <f t="shared" si="20"/>
        <v>9</v>
      </c>
      <c r="AG164" s="70">
        <f t="shared" si="21"/>
        <v>19</v>
      </c>
      <c r="AH164" s="70"/>
    </row>
    <row r="165" spans="1:34" ht="27.75">
      <c r="A165" s="71" t="s">
        <v>94</v>
      </c>
      <c r="B165" s="71"/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1</v>
      </c>
      <c r="L165" s="29">
        <v>1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5">
        <f t="shared" si="19"/>
        <v>1</v>
      </c>
      <c r="AF165" s="25">
        <f>AD165+AB165+Z165+X165+V165+T165+R165+P165+N165+L165+J165+H165+F165+D165</f>
        <v>1</v>
      </c>
      <c r="AG165" s="70">
        <f>AF165+AE165</f>
        <v>2</v>
      </c>
      <c r="AH165" s="70"/>
    </row>
    <row r="166" spans="1:34" ht="27.75">
      <c r="A166" s="77" t="s">
        <v>95</v>
      </c>
      <c r="B166" s="77"/>
      <c r="C166" s="25">
        <f aca="true" t="shared" si="25" ref="C166:AD166">C165+C164+C161+C160+C156+C155+C154+C153+C147+C146+C143+C130+C126+C120+C119+C114+C113+C112+C111+C108+C101+C100+C90+C89+C88+C87</f>
        <v>14</v>
      </c>
      <c r="D166" s="25">
        <f t="shared" si="25"/>
        <v>10</v>
      </c>
      <c r="E166" s="25">
        <f t="shared" si="25"/>
        <v>2</v>
      </c>
      <c r="F166" s="25">
        <f t="shared" si="25"/>
        <v>1</v>
      </c>
      <c r="G166" s="25">
        <f t="shared" si="25"/>
        <v>8</v>
      </c>
      <c r="H166" s="25">
        <f t="shared" si="25"/>
        <v>12</v>
      </c>
      <c r="I166" s="25">
        <f t="shared" si="25"/>
        <v>180</v>
      </c>
      <c r="J166" s="25">
        <f t="shared" si="25"/>
        <v>194</v>
      </c>
      <c r="K166" s="25">
        <f t="shared" si="25"/>
        <v>108</v>
      </c>
      <c r="L166" s="25">
        <f t="shared" si="25"/>
        <v>175</v>
      </c>
      <c r="M166" s="25">
        <f t="shared" si="25"/>
        <v>4</v>
      </c>
      <c r="N166" s="25">
        <f t="shared" si="25"/>
        <v>10</v>
      </c>
      <c r="O166" s="25">
        <f t="shared" si="25"/>
        <v>11</v>
      </c>
      <c r="P166" s="25">
        <f t="shared" si="25"/>
        <v>14</v>
      </c>
      <c r="Q166" s="25">
        <f t="shared" si="25"/>
        <v>5</v>
      </c>
      <c r="R166" s="25">
        <f t="shared" si="25"/>
        <v>1</v>
      </c>
      <c r="S166" s="25">
        <f t="shared" si="25"/>
        <v>5</v>
      </c>
      <c r="T166" s="25">
        <f t="shared" si="25"/>
        <v>3</v>
      </c>
      <c r="U166" s="25">
        <f t="shared" si="25"/>
        <v>4</v>
      </c>
      <c r="V166" s="25">
        <f t="shared" si="25"/>
        <v>2</v>
      </c>
      <c r="W166" s="25">
        <f t="shared" si="25"/>
        <v>1</v>
      </c>
      <c r="X166" s="25">
        <f t="shared" si="25"/>
        <v>2</v>
      </c>
      <c r="Y166" s="25">
        <f t="shared" si="25"/>
        <v>0</v>
      </c>
      <c r="Z166" s="25">
        <f t="shared" si="25"/>
        <v>0</v>
      </c>
      <c r="AA166" s="25">
        <f t="shared" si="25"/>
        <v>3</v>
      </c>
      <c r="AB166" s="25">
        <f t="shared" si="25"/>
        <v>1</v>
      </c>
      <c r="AC166" s="25">
        <f t="shared" si="25"/>
        <v>0</v>
      </c>
      <c r="AD166" s="25">
        <f t="shared" si="25"/>
        <v>0</v>
      </c>
      <c r="AE166" s="25">
        <f t="shared" si="19"/>
        <v>345</v>
      </c>
      <c r="AF166" s="25">
        <f t="shared" si="20"/>
        <v>425</v>
      </c>
      <c r="AG166" s="70">
        <f t="shared" si="21"/>
        <v>770</v>
      </c>
      <c r="AH166" s="70"/>
    </row>
  </sheetData>
  <sheetProtection/>
  <mergeCells count="250">
    <mergeCell ref="A1:AH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AE2:AH2"/>
    <mergeCell ref="AG3:AH3"/>
    <mergeCell ref="A4:B4"/>
    <mergeCell ref="AG4:AH4"/>
    <mergeCell ref="A5:B5"/>
    <mergeCell ref="AG5:AH5"/>
    <mergeCell ref="S2:T2"/>
    <mergeCell ref="U2:V2"/>
    <mergeCell ref="W2:X2"/>
    <mergeCell ref="Y2:Z2"/>
    <mergeCell ref="AA2:AB2"/>
    <mergeCell ref="AC2:AD2"/>
    <mergeCell ref="AG13:AH13"/>
    <mergeCell ref="AG14:AH14"/>
    <mergeCell ref="AG15:AH15"/>
    <mergeCell ref="AG16:AH16"/>
    <mergeCell ref="AG17:AH17"/>
    <mergeCell ref="A18:B18"/>
    <mergeCell ref="AG18:AH18"/>
    <mergeCell ref="A6:B6"/>
    <mergeCell ref="AG6:AH6"/>
    <mergeCell ref="A7:B7"/>
    <mergeCell ref="AG7:AH7"/>
    <mergeCell ref="A8:A17"/>
    <mergeCell ref="AG8:AH8"/>
    <mergeCell ref="AG9:AH9"/>
    <mergeCell ref="AG10:AH10"/>
    <mergeCell ref="AG11:AH11"/>
    <mergeCell ref="AG12:AH12"/>
    <mergeCell ref="A26:A28"/>
    <mergeCell ref="AG26:AH26"/>
    <mergeCell ref="AG27:AH27"/>
    <mergeCell ref="AG28:AH28"/>
    <mergeCell ref="A29:B29"/>
    <mergeCell ref="AG29:AH29"/>
    <mergeCell ref="A19:A25"/>
    <mergeCell ref="AG19:AH19"/>
    <mergeCell ref="AG20:AH20"/>
    <mergeCell ref="AG21:AH21"/>
    <mergeCell ref="AG22:AH22"/>
    <mergeCell ref="AG23:AH23"/>
    <mergeCell ref="AG24:AH24"/>
    <mergeCell ref="AG25:AH25"/>
    <mergeCell ref="A30:B30"/>
    <mergeCell ref="AG30:AH30"/>
    <mergeCell ref="A31:B31"/>
    <mergeCell ref="AG31:AH31"/>
    <mergeCell ref="A32:A36"/>
    <mergeCell ref="AG32:AH32"/>
    <mergeCell ref="AG33:AH33"/>
    <mergeCell ref="AG34:AH34"/>
    <mergeCell ref="AG35:AH35"/>
    <mergeCell ref="AG36:AH36"/>
    <mergeCell ref="A37:B37"/>
    <mergeCell ref="AG37:AH37"/>
    <mergeCell ref="A38:A43"/>
    <mergeCell ref="AG38:AH38"/>
    <mergeCell ref="AG39:AH39"/>
    <mergeCell ref="AG40:AH40"/>
    <mergeCell ref="AG41:AH41"/>
    <mergeCell ref="AG42:AH42"/>
    <mergeCell ref="AG43:AH43"/>
    <mergeCell ref="A44:A47"/>
    <mergeCell ref="AG44:AH44"/>
    <mergeCell ref="AG45:AH45"/>
    <mergeCell ref="AG46:AH46"/>
    <mergeCell ref="AG47:AH47"/>
    <mergeCell ref="A48:A60"/>
    <mergeCell ref="AG48:AH48"/>
    <mergeCell ref="AG49:AH49"/>
    <mergeCell ref="AG50:AH50"/>
    <mergeCell ref="AG51:AH51"/>
    <mergeCell ref="AG58:AH58"/>
    <mergeCell ref="AG59:AH59"/>
    <mergeCell ref="AG60:AH60"/>
    <mergeCell ref="A61:A63"/>
    <mergeCell ref="AG61:AH61"/>
    <mergeCell ref="AG62:AH62"/>
    <mergeCell ref="AG63:AH63"/>
    <mergeCell ref="AG52:AH52"/>
    <mergeCell ref="AG53:AH53"/>
    <mergeCell ref="AG54:AH54"/>
    <mergeCell ref="AG55:AH55"/>
    <mergeCell ref="AG56:AH56"/>
    <mergeCell ref="AG57:AH57"/>
    <mergeCell ref="A71:B71"/>
    <mergeCell ref="AG71:AH71"/>
    <mergeCell ref="A72:B72"/>
    <mergeCell ref="AG72:AH72"/>
    <mergeCell ref="A73:B73"/>
    <mergeCell ref="AG73:AH73"/>
    <mergeCell ref="A64:B64"/>
    <mergeCell ref="AG64:AH64"/>
    <mergeCell ref="A65:A70"/>
    <mergeCell ref="AG65:AH65"/>
    <mergeCell ref="AG66:AH66"/>
    <mergeCell ref="AG67:AH67"/>
    <mergeCell ref="AG68:AH68"/>
    <mergeCell ref="AG69:AH69"/>
    <mergeCell ref="AG70:AH70"/>
    <mergeCell ref="A83:B83"/>
    <mergeCell ref="AG83:AH83"/>
    <mergeCell ref="A79:A81"/>
    <mergeCell ref="AG79:AH79"/>
    <mergeCell ref="AG80:AH80"/>
    <mergeCell ref="AG81:AH81"/>
    <mergeCell ref="A82:B82"/>
    <mergeCell ref="AG82:AH82"/>
    <mergeCell ref="A74:A77"/>
    <mergeCell ref="AG74:AH74"/>
    <mergeCell ref="AG75:AH75"/>
    <mergeCell ref="AG76:AH76"/>
    <mergeCell ref="AG77:AH77"/>
    <mergeCell ref="A78:B78"/>
    <mergeCell ref="AG78:AH78"/>
    <mergeCell ref="A166:B166"/>
    <mergeCell ref="AG166:AH166"/>
    <mergeCell ref="A162:A164"/>
    <mergeCell ref="AG162:AH162"/>
    <mergeCell ref="AG163:AH163"/>
    <mergeCell ref="AG164:AH164"/>
    <mergeCell ref="A165:B165"/>
    <mergeCell ref="AG165:AH165"/>
    <mergeCell ref="A157:A160"/>
    <mergeCell ref="AG157:AH157"/>
    <mergeCell ref="AG158:AH158"/>
    <mergeCell ref="AG159:AH159"/>
    <mergeCell ref="AG160:AH160"/>
    <mergeCell ref="A161:B161"/>
    <mergeCell ref="AG161:AH161"/>
    <mergeCell ref="A154:B154"/>
    <mergeCell ref="AG154:AH154"/>
    <mergeCell ref="A155:B155"/>
    <mergeCell ref="AG155:AH155"/>
    <mergeCell ref="A156:B156"/>
    <mergeCell ref="AG156:AH156"/>
    <mergeCell ref="A147:B147"/>
    <mergeCell ref="AG147:AH147"/>
    <mergeCell ref="A148:A153"/>
    <mergeCell ref="AG148:AH148"/>
    <mergeCell ref="AG149:AH149"/>
    <mergeCell ref="AG150:AH150"/>
    <mergeCell ref="AG151:AH151"/>
    <mergeCell ref="AG152:AH152"/>
    <mergeCell ref="AG153:AH153"/>
    <mergeCell ref="A144:A146"/>
    <mergeCell ref="AG144:AH144"/>
    <mergeCell ref="AG145:AH145"/>
    <mergeCell ref="AG146:AH146"/>
    <mergeCell ref="AG135:AH135"/>
    <mergeCell ref="AG136:AH136"/>
    <mergeCell ref="AG137:AH137"/>
    <mergeCell ref="AG138:AH138"/>
    <mergeCell ref="AG139:AH139"/>
    <mergeCell ref="AG140:AH140"/>
    <mergeCell ref="A127:A130"/>
    <mergeCell ref="AG127:AH127"/>
    <mergeCell ref="AG128:AH128"/>
    <mergeCell ref="AG129:AH129"/>
    <mergeCell ref="AG130:AH130"/>
    <mergeCell ref="A131:A143"/>
    <mergeCell ref="AG131:AH131"/>
    <mergeCell ref="AG132:AH132"/>
    <mergeCell ref="AG133:AH133"/>
    <mergeCell ref="AG134:AH134"/>
    <mergeCell ref="AG141:AH141"/>
    <mergeCell ref="AG142:AH142"/>
    <mergeCell ref="AG143:AH143"/>
    <mergeCell ref="A120:B120"/>
    <mergeCell ref="AG120:AH120"/>
    <mergeCell ref="A121:A126"/>
    <mergeCell ref="AG121:AH121"/>
    <mergeCell ref="AG122:AH122"/>
    <mergeCell ref="AG123:AH123"/>
    <mergeCell ref="AG124:AH124"/>
    <mergeCell ref="AG125:AH125"/>
    <mergeCell ref="AG126:AH126"/>
    <mergeCell ref="A113:B113"/>
    <mergeCell ref="AG113:AH113"/>
    <mergeCell ref="A114:B114"/>
    <mergeCell ref="AG114:AH114"/>
    <mergeCell ref="A115:A119"/>
    <mergeCell ref="AG115:AH115"/>
    <mergeCell ref="AG116:AH116"/>
    <mergeCell ref="AG117:AH117"/>
    <mergeCell ref="AG118:AH118"/>
    <mergeCell ref="AG119:AH119"/>
    <mergeCell ref="A109:A111"/>
    <mergeCell ref="AG109:AH109"/>
    <mergeCell ref="AG110:AH110"/>
    <mergeCell ref="AG111:AH111"/>
    <mergeCell ref="A112:B112"/>
    <mergeCell ref="AG112:AH112"/>
    <mergeCell ref="A102:A108"/>
    <mergeCell ref="AG102:AH102"/>
    <mergeCell ref="AG103:AH103"/>
    <mergeCell ref="AG104:AH104"/>
    <mergeCell ref="AG105:AH105"/>
    <mergeCell ref="AG106:AH106"/>
    <mergeCell ref="AG107:AH107"/>
    <mergeCell ref="AG108:AH108"/>
    <mergeCell ref="AG96:AH96"/>
    <mergeCell ref="AG97:AH97"/>
    <mergeCell ref="AG98:AH98"/>
    <mergeCell ref="AG99:AH99"/>
    <mergeCell ref="AG100:AH100"/>
    <mergeCell ref="A101:B101"/>
    <mergeCell ref="AG101:AH101"/>
    <mergeCell ref="A89:B89"/>
    <mergeCell ref="AG89:AH89"/>
    <mergeCell ref="A90:B90"/>
    <mergeCell ref="AG90:AH90"/>
    <mergeCell ref="A91:A100"/>
    <mergeCell ref="AG91:AH91"/>
    <mergeCell ref="AG92:AH92"/>
    <mergeCell ref="AG93:AH93"/>
    <mergeCell ref="AG94:AH94"/>
    <mergeCell ref="AG95:AH95"/>
    <mergeCell ref="A84:AH84"/>
    <mergeCell ref="AC85:AD85"/>
    <mergeCell ref="AE85:AH85"/>
    <mergeCell ref="AG86:AH86"/>
    <mergeCell ref="A87:B87"/>
    <mergeCell ref="AG87:AH87"/>
    <mergeCell ref="A88:B88"/>
    <mergeCell ref="AG88:AH88"/>
    <mergeCell ref="Q85:R85"/>
    <mergeCell ref="S85:T85"/>
    <mergeCell ref="U85:V85"/>
    <mergeCell ref="W85:X85"/>
    <mergeCell ref="Y85:Z85"/>
    <mergeCell ref="AA85:AB85"/>
    <mergeCell ref="A85:A86"/>
    <mergeCell ref="C85:D85"/>
    <mergeCell ref="E85:F85"/>
    <mergeCell ref="G85:H85"/>
    <mergeCell ref="I85:J85"/>
    <mergeCell ref="K85:L85"/>
    <mergeCell ref="M85:N85"/>
    <mergeCell ref="O85:P85"/>
  </mergeCells>
  <printOptions horizontalCentered="1"/>
  <pageMargins left="0" right="0" top="0.7480314960629921" bottom="0" header="0" footer="0"/>
  <pageSetup fitToHeight="0" fitToWidth="1" horizontalDpi="600" verticalDpi="600" orientation="landscape" paperSize="9" scale="70" r:id="rId1"/>
  <rowBreaks count="2" manualBreakCount="2">
    <brk id="28" max="33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"/>
  <sheetViews>
    <sheetView rightToLeft="1" view="pageBreakPreview" zoomScale="60" zoomScaleNormal="80" zoomScalePageLayoutView="0" workbookViewId="0" topLeftCell="A1">
      <selection activeCell="O65" sqref="M65:P65"/>
    </sheetView>
  </sheetViews>
  <sheetFormatPr defaultColWidth="9.00390625" defaultRowHeight="15"/>
  <cols>
    <col min="1" max="1" width="9.00390625" style="41" customWidth="1"/>
    <col min="2" max="2" width="9.00390625" style="1" customWidth="1"/>
    <col min="3" max="3" width="5.8515625" style="1" customWidth="1"/>
    <col min="4" max="18" width="5.421875" style="1" customWidth="1"/>
    <col min="19" max="19" width="8.421875" style="1" bestFit="1" customWidth="1"/>
    <col min="20" max="16384" width="9.00390625" style="1" customWidth="1"/>
  </cols>
  <sheetData>
    <row r="1" spans="1:23" ht="27.75">
      <c r="A1" s="82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42"/>
      <c r="U1" s="44"/>
      <c r="V1" s="44"/>
      <c r="W1" s="44"/>
    </row>
    <row r="2" spans="1:23" ht="57" customHeight="1">
      <c r="A2" s="84" t="s">
        <v>1</v>
      </c>
      <c r="B2" s="84"/>
      <c r="C2" s="85" t="s">
        <v>97</v>
      </c>
      <c r="D2" s="85"/>
      <c r="E2" s="86" t="s">
        <v>129</v>
      </c>
      <c r="F2" s="86"/>
      <c r="G2" s="86" t="s">
        <v>99</v>
      </c>
      <c r="H2" s="86"/>
      <c r="I2" s="85" t="s">
        <v>130</v>
      </c>
      <c r="J2" s="85"/>
      <c r="K2" s="85" t="s">
        <v>101</v>
      </c>
      <c r="L2" s="85"/>
      <c r="M2" s="85" t="s">
        <v>102</v>
      </c>
      <c r="N2" s="85"/>
      <c r="O2" s="85" t="s">
        <v>131</v>
      </c>
      <c r="P2" s="85"/>
      <c r="Q2" s="85" t="s">
        <v>17</v>
      </c>
      <c r="R2" s="85"/>
      <c r="S2" s="85" t="s">
        <v>107</v>
      </c>
      <c r="T2" s="44"/>
      <c r="U2" s="44"/>
      <c r="V2" s="44"/>
      <c r="W2" s="44"/>
    </row>
    <row r="3" spans="1:23" ht="27.75" customHeight="1">
      <c r="A3" s="84"/>
      <c r="B3" s="84"/>
      <c r="C3" s="25" t="s">
        <v>19</v>
      </c>
      <c r="D3" s="25" t="s">
        <v>20</v>
      </c>
      <c r="E3" s="25" t="s">
        <v>19</v>
      </c>
      <c r="F3" s="25" t="s">
        <v>20</v>
      </c>
      <c r="G3" s="25" t="s">
        <v>19</v>
      </c>
      <c r="H3" s="25" t="s">
        <v>20</v>
      </c>
      <c r="I3" s="25" t="s">
        <v>19</v>
      </c>
      <c r="J3" s="25" t="s">
        <v>20</v>
      </c>
      <c r="K3" s="25" t="s">
        <v>19</v>
      </c>
      <c r="L3" s="25" t="s">
        <v>20</v>
      </c>
      <c r="M3" s="25" t="s">
        <v>19</v>
      </c>
      <c r="N3" s="25" t="s">
        <v>20</v>
      </c>
      <c r="O3" s="25" t="s">
        <v>19</v>
      </c>
      <c r="P3" s="25" t="s">
        <v>20</v>
      </c>
      <c r="Q3" s="25" t="s">
        <v>19</v>
      </c>
      <c r="R3" s="25" t="s">
        <v>20</v>
      </c>
      <c r="S3" s="85"/>
      <c r="T3" s="44"/>
      <c r="U3" s="44"/>
      <c r="V3" s="44"/>
      <c r="W3" s="44"/>
    </row>
    <row r="4" spans="1:23" ht="27.75" customHeight="1">
      <c r="A4" s="78" t="s">
        <v>108</v>
      </c>
      <c r="B4" s="27" t="s">
        <v>109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6">
        <f>O4+M4+K4+I4+G4+E4+C4</f>
        <v>0</v>
      </c>
      <c r="R4" s="26">
        <f>P4+N4+L4+J4+H4+F4+D4</f>
        <v>0</v>
      </c>
      <c r="S4" s="26">
        <f>Q4+R4</f>
        <v>0</v>
      </c>
      <c r="T4" s="44"/>
      <c r="U4" s="44"/>
      <c r="V4" s="44"/>
      <c r="W4" s="44"/>
    </row>
    <row r="5" spans="1:23" ht="27.75" customHeight="1">
      <c r="A5" s="78"/>
      <c r="B5" s="27" t="s">
        <v>110</v>
      </c>
      <c r="C5" s="27">
        <v>3</v>
      </c>
      <c r="D5" s="27">
        <v>5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6">
        <f>O5+M5+K5+I5+G5+E5+C5</f>
        <v>3</v>
      </c>
      <c r="R5" s="26">
        <f>P5+N5+L5+J5+H5+F5+D5</f>
        <v>5</v>
      </c>
      <c r="S5" s="26">
        <f>Q5+R5</f>
        <v>8</v>
      </c>
      <c r="T5" s="44"/>
      <c r="U5" s="44"/>
      <c r="V5" s="44"/>
      <c r="W5" s="44"/>
    </row>
    <row r="6" spans="1:23" ht="27.75" customHeight="1">
      <c r="A6" s="78"/>
      <c r="B6" s="27" t="s">
        <v>111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6">
        <f>O6+M6+K6+I6+G6+E6+C6</f>
        <v>0</v>
      </c>
      <c r="R6" s="26">
        <f>P6+N6+L6+J6+H6+F6+D6</f>
        <v>0</v>
      </c>
      <c r="S6" s="26">
        <f>Q6+R6</f>
        <v>0</v>
      </c>
      <c r="T6" s="44"/>
      <c r="U6" s="44"/>
      <c r="V6" s="44"/>
      <c r="W6" s="44"/>
    </row>
    <row r="7" spans="1:23" ht="27.75" customHeight="1">
      <c r="A7" s="78"/>
      <c r="B7" s="28" t="s">
        <v>112</v>
      </c>
      <c r="C7" s="28">
        <f>SUM(C4:C6)</f>
        <v>3</v>
      </c>
      <c r="D7" s="28">
        <f aca="true" t="shared" si="0" ref="D7:P7">SUM(D4:D6)</f>
        <v>5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6">
        <f>O7+M7+K7+I7+G7+E7+C7</f>
        <v>3</v>
      </c>
      <c r="R7" s="26">
        <f>P7+N7+L7+J7+H7+F7+D7</f>
        <v>5</v>
      </c>
      <c r="S7" s="26">
        <f>Q7+R7</f>
        <v>8</v>
      </c>
      <c r="T7" s="44"/>
      <c r="U7" s="44"/>
      <c r="V7" s="44"/>
      <c r="W7" s="44"/>
    </row>
    <row r="8" spans="1:23" ht="27.75" customHeight="1">
      <c r="A8" s="78" t="s">
        <v>113</v>
      </c>
      <c r="B8" s="27" t="s">
        <v>109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6">
        <f aca="true" t="shared" si="1" ref="Q8:Q63">O8+M8+K8+I8+G8+E8+C8</f>
        <v>0</v>
      </c>
      <c r="R8" s="26">
        <f aca="true" t="shared" si="2" ref="R8:R63">P8+N8+L8+J8+H8+F8+D8</f>
        <v>0</v>
      </c>
      <c r="S8" s="26">
        <f aca="true" t="shared" si="3" ref="S8:S63">Q8+R8</f>
        <v>0</v>
      </c>
      <c r="T8" s="44"/>
      <c r="U8" s="44"/>
      <c r="V8" s="44"/>
      <c r="W8" s="44"/>
    </row>
    <row r="9" spans="1:23" ht="27.75" customHeight="1">
      <c r="A9" s="78"/>
      <c r="B9" s="27" t="s">
        <v>110</v>
      </c>
      <c r="C9" s="27">
        <v>5</v>
      </c>
      <c r="D9" s="27">
        <v>3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6">
        <f t="shared" si="1"/>
        <v>5</v>
      </c>
      <c r="R9" s="26">
        <f t="shared" si="2"/>
        <v>3</v>
      </c>
      <c r="S9" s="26">
        <f t="shared" si="3"/>
        <v>8</v>
      </c>
      <c r="T9" s="44"/>
      <c r="U9" s="44"/>
      <c r="V9" s="44"/>
      <c r="W9" s="44"/>
    </row>
    <row r="10" spans="1:23" ht="27.75" customHeight="1">
      <c r="A10" s="78"/>
      <c r="B10" s="27" t="s">
        <v>111</v>
      </c>
      <c r="C10" s="27">
        <v>1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6">
        <f t="shared" si="1"/>
        <v>1</v>
      </c>
      <c r="R10" s="26">
        <f t="shared" si="2"/>
        <v>0</v>
      </c>
      <c r="S10" s="26">
        <f t="shared" si="3"/>
        <v>1</v>
      </c>
      <c r="T10" s="44"/>
      <c r="U10" s="44"/>
      <c r="V10" s="44"/>
      <c r="W10" s="44"/>
    </row>
    <row r="11" spans="1:23" ht="27.75" customHeight="1">
      <c r="A11" s="78"/>
      <c r="B11" s="28" t="s">
        <v>112</v>
      </c>
      <c r="C11" s="28">
        <v>6</v>
      </c>
      <c r="D11" s="28">
        <v>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6">
        <f t="shared" si="1"/>
        <v>6</v>
      </c>
      <c r="R11" s="26">
        <f t="shared" si="2"/>
        <v>3</v>
      </c>
      <c r="S11" s="26">
        <f t="shared" si="3"/>
        <v>9</v>
      </c>
      <c r="T11" s="44"/>
      <c r="U11" s="44"/>
      <c r="V11" s="44"/>
      <c r="W11" s="44"/>
    </row>
    <row r="12" spans="1:23" ht="27.75" customHeight="1">
      <c r="A12" s="78" t="s">
        <v>114</v>
      </c>
      <c r="B12" s="27" t="s">
        <v>109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6">
        <f t="shared" si="1"/>
        <v>0</v>
      </c>
      <c r="R12" s="26">
        <f t="shared" si="2"/>
        <v>0</v>
      </c>
      <c r="S12" s="26">
        <f t="shared" si="3"/>
        <v>0</v>
      </c>
      <c r="T12" s="44"/>
      <c r="U12" s="44"/>
      <c r="V12" s="44"/>
      <c r="W12" s="44"/>
    </row>
    <row r="13" spans="1:23" ht="27.75" customHeight="1">
      <c r="A13" s="78"/>
      <c r="B13" s="27" t="s">
        <v>110</v>
      </c>
      <c r="C13" s="27">
        <v>3</v>
      </c>
      <c r="D13" s="27">
        <v>4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6">
        <f t="shared" si="1"/>
        <v>3</v>
      </c>
      <c r="R13" s="26">
        <f t="shared" si="2"/>
        <v>4</v>
      </c>
      <c r="S13" s="26">
        <f t="shared" si="3"/>
        <v>7</v>
      </c>
      <c r="T13" s="44"/>
      <c r="U13" s="44"/>
      <c r="V13" s="44"/>
      <c r="W13" s="44"/>
    </row>
    <row r="14" spans="1:23" ht="27.75" customHeight="1">
      <c r="A14" s="78"/>
      <c r="B14" s="27" t="s">
        <v>111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6">
        <f t="shared" si="1"/>
        <v>0</v>
      </c>
      <c r="R14" s="26">
        <f t="shared" si="2"/>
        <v>0</v>
      </c>
      <c r="S14" s="26">
        <f t="shared" si="3"/>
        <v>0</v>
      </c>
      <c r="T14" s="44"/>
      <c r="U14" s="44"/>
      <c r="V14" s="44"/>
      <c r="W14" s="44"/>
    </row>
    <row r="15" spans="1:23" ht="27.75" customHeight="1">
      <c r="A15" s="78"/>
      <c r="B15" s="28" t="s">
        <v>112</v>
      </c>
      <c r="C15" s="28">
        <v>3</v>
      </c>
      <c r="D15" s="28">
        <v>4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6">
        <f t="shared" si="1"/>
        <v>3</v>
      </c>
      <c r="R15" s="26">
        <f t="shared" si="2"/>
        <v>4</v>
      </c>
      <c r="S15" s="26">
        <f t="shared" si="3"/>
        <v>7</v>
      </c>
      <c r="T15" s="44"/>
      <c r="U15" s="44"/>
      <c r="V15" s="44"/>
      <c r="W15" s="44"/>
    </row>
    <row r="16" spans="1:23" ht="27.75" customHeight="1">
      <c r="A16" s="78" t="s">
        <v>115</v>
      </c>
      <c r="B16" s="27" t="s">
        <v>109</v>
      </c>
      <c r="C16" s="27">
        <v>10</v>
      </c>
      <c r="D16" s="27">
        <v>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6">
        <f t="shared" si="1"/>
        <v>10</v>
      </c>
      <c r="R16" s="26">
        <f t="shared" si="2"/>
        <v>2</v>
      </c>
      <c r="S16" s="26">
        <f t="shared" si="3"/>
        <v>12</v>
      </c>
      <c r="T16" s="44"/>
      <c r="U16" s="44"/>
      <c r="V16" s="44"/>
      <c r="W16" s="44"/>
    </row>
    <row r="17" spans="1:23" ht="27.75" customHeight="1">
      <c r="A17" s="78"/>
      <c r="B17" s="27" t="s">
        <v>110</v>
      </c>
      <c r="C17" s="27">
        <v>7</v>
      </c>
      <c r="D17" s="27">
        <v>2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6">
        <f t="shared" si="1"/>
        <v>7</v>
      </c>
      <c r="R17" s="26">
        <f t="shared" si="2"/>
        <v>2</v>
      </c>
      <c r="S17" s="26">
        <f t="shared" si="3"/>
        <v>9</v>
      </c>
      <c r="T17" s="44"/>
      <c r="U17" s="44"/>
      <c r="V17" s="44"/>
      <c r="W17" s="44"/>
    </row>
    <row r="18" spans="1:23" ht="27.75" customHeight="1">
      <c r="A18" s="78"/>
      <c r="B18" s="27" t="s">
        <v>111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6">
        <f t="shared" si="1"/>
        <v>0</v>
      </c>
      <c r="R18" s="26">
        <f t="shared" si="2"/>
        <v>0</v>
      </c>
      <c r="S18" s="26">
        <f t="shared" si="3"/>
        <v>0</v>
      </c>
      <c r="T18" s="44"/>
      <c r="U18" s="44"/>
      <c r="V18" s="44"/>
      <c r="W18" s="44"/>
    </row>
    <row r="19" spans="1:23" ht="27.75" customHeight="1">
      <c r="A19" s="78"/>
      <c r="B19" s="28" t="s">
        <v>112</v>
      </c>
      <c r="C19" s="28">
        <v>17</v>
      </c>
      <c r="D19" s="28">
        <v>4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6">
        <f t="shared" si="1"/>
        <v>17</v>
      </c>
      <c r="R19" s="26">
        <f t="shared" si="2"/>
        <v>4</v>
      </c>
      <c r="S19" s="26">
        <f t="shared" si="3"/>
        <v>21</v>
      </c>
      <c r="T19" s="44"/>
      <c r="U19" s="44"/>
      <c r="V19" s="44"/>
      <c r="W19" s="44"/>
    </row>
    <row r="20" spans="1:23" ht="27.75" customHeight="1">
      <c r="A20" s="78" t="s">
        <v>116</v>
      </c>
      <c r="B20" s="27" t="s">
        <v>109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6">
        <f t="shared" si="1"/>
        <v>0</v>
      </c>
      <c r="R20" s="26">
        <f t="shared" si="2"/>
        <v>0</v>
      </c>
      <c r="S20" s="26">
        <f t="shared" si="3"/>
        <v>0</v>
      </c>
      <c r="T20" s="44"/>
      <c r="U20" s="44"/>
      <c r="V20" s="44"/>
      <c r="W20" s="44"/>
    </row>
    <row r="21" spans="1:23" ht="27.75" customHeight="1">
      <c r="A21" s="78"/>
      <c r="B21" s="27" t="s">
        <v>110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6">
        <f t="shared" si="1"/>
        <v>0</v>
      </c>
      <c r="R21" s="26">
        <f t="shared" si="2"/>
        <v>0</v>
      </c>
      <c r="S21" s="26">
        <f t="shared" si="3"/>
        <v>0</v>
      </c>
      <c r="T21" s="44"/>
      <c r="U21" s="44"/>
      <c r="V21" s="44"/>
      <c r="W21" s="44"/>
    </row>
    <row r="22" spans="1:23" ht="27.75" customHeight="1">
      <c r="A22" s="78"/>
      <c r="B22" s="27" t="s">
        <v>111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6">
        <f t="shared" si="1"/>
        <v>0</v>
      </c>
      <c r="R22" s="26">
        <f t="shared" si="2"/>
        <v>0</v>
      </c>
      <c r="S22" s="26">
        <f t="shared" si="3"/>
        <v>0</v>
      </c>
      <c r="T22" s="44"/>
      <c r="U22" s="44"/>
      <c r="V22" s="44"/>
      <c r="W22" s="44"/>
    </row>
    <row r="23" spans="1:23" ht="27.75" customHeight="1">
      <c r="A23" s="78"/>
      <c r="B23" s="28" t="s">
        <v>112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6">
        <f t="shared" si="1"/>
        <v>0</v>
      </c>
      <c r="R23" s="26">
        <f t="shared" si="2"/>
        <v>0</v>
      </c>
      <c r="S23" s="26">
        <f t="shared" si="3"/>
        <v>0</v>
      </c>
      <c r="T23" s="44"/>
      <c r="U23" s="44"/>
      <c r="V23" s="44"/>
      <c r="W23" s="44"/>
    </row>
    <row r="24" spans="1:23" ht="27.75" customHeight="1">
      <c r="A24" s="78" t="s">
        <v>117</v>
      </c>
      <c r="B24" s="27" t="s">
        <v>109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6">
        <f t="shared" si="1"/>
        <v>0</v>
      </c>
      <c r="R24" s="26">
        <f t="shared" si="2"/>
        <v>0</v>
      </c>
      <c r="S24" s="26">
        <f t="shared" si="3"/>
        <v>0</v>
      </c>
      <c r="T24" s="44"/>
      <c r="U24" s="44"/>
      <c r="V24" s="44"/>
      <c r="W24" s="44"/>
    </row>
    <row r="25" spans="1:23" ht="27.75" customHeight="1">
      <c r="A25" s="78"/>
      <c r="B25" s="27" t="s">
        <v>110</v>
      </c>
      <c r="C25" s="27">
        <v>3</v>
      </c>
      <c r="D25" s="27">
        <v>9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6">
        <f t="shared" si="1"/>
        <v>3</v>
      </c>
      <c r="R25" s="26">
        <f t="shared" si="2"/>
        <v>9</v>
      </c>
      <c r="S25" s="26">
        <f t="shared" si="3"/>
        <v>12</v>
      </c>
      <c r="T25" s="44"/>
      <c r="U25" s="44"/>
      <c r="V25" s="44"/>
      <c r="W25" s="44"/>
    </row>
    <row r="26" spans="1:23" ht="27.75" customHeight="1">
      <c r="A26" s="78"/>
      <c r="B26" s="27" t="s">
        <v>111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6">
        <f t="shared" si="1"/>
        <v>1</v>
      </c>
      <c r="R26" s="26">
        <f t="shared" si="2"/>
        <v>0</v>
      </c>
      <c r="S26" s="26">
        <f t="shared" si="3"/>
        <v>1</v>
      </c>
      <c r="T26" s="44"/>
      <c r="U26" s="44"/>
      <c r="V26" s="44"/>
      <c r="W26" s="44"/>
    </row>
    <row r="27" spans="1:23" ht="27.75" customHeight="1">
      <c r="A27" s="78"/>
      <c r="B27" s="28" t="s">
        <v>112</v>
      </c>
      <c r="C27" s="28">
        <v>4</v>
      </c>
      <c r="D27" s="28">
        <v>9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6">
        <f t="shared" si="1"/>
        <v>4</v>
      </c>
      <c r="R27" s="26">
        <f t="shared" si="2"/>
        <v>9</v>
      </c>
      <c r="S27" s="26">
        <f t="shared" si="3"/>
        <v>13</v>
      </c>
      <c r="T27" s="44"/>
      <c r="U27" s="44"/>
      <c r="V27" s="44"/>
      <c r="W27" s="44"/>
    </row>
    <row r="28" spans="1:23" ht="27.75" customHeight="1">
      <c r="A28" s="78" t="s">
        <v>118</v>
      </c>
      <c r="B28" s="27" t="s">
        <v>109</v>
      </c>
      <c r="C28" s="27">
        <v>0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6">
        <f t="shared" si="1"/>
        <v>0</v>
      </c>
      <c r="R28" s="26">
        <f t="shared" si="2"/>
        <v>1</v>
      </c>
      <c r="S28" s="26">
        <f t="shared" si="3"/>
        <v>1</v>
      </c>
      <c r="T28" s="44"/>
      <c r="U28" s="44"/>
      <c r="V28" s="44"/>
      <c r="W28" s="44"/>
    </row>
    <row r="29" spans="1:23" ht="27.75" customHeight="1">
      <c r="A29" s="78"/>
      <c r="B29" s="27" t="s">
        <v>110</v>
      </c>
      <c r="C29" s="27">
        <v>6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6">
        <f t="shared" si="1"/>
        <v>6</v>
      </c>
      <c r="R29" s="26">
        <f t="shared" si="2"/>
        <v>0</v>
      </c>
      <c r="S29" s="26">
        <f t="shared" si="3"/>
        <v>6</v>
      </c>
      <c r="T29" s="44"/>
      <c r="U29" s="44"/>
      <c r="V29" s="44"/>
      <c r="W29" s="44"/>
    </row>
    <row r="30" spans="1:23" ht="27.75" customHeight="1">
      <c r="A30" s="78"/>
      <c r="B30" s="27" t="s">
        <v>111</v>
      </c>
      <c r="C30" s="27">
        <v>1</v>
      </c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6">
        <f t="shared" si="1"/>
        <v>3</v>
      </c>
      <c r="R30" s="26">
        <f t="shared" si="2"/>
        <v>1</v>
      </c>
      <c r="S30" s="26">
        <f t="shared" si="3"/>
        <v>4</v>
      </c>
      <c r="T30" s="44"/>
      <c r="U30" s="44"/>
      <c r="V30" s="44"/>
      <c r="W30" s="44"/>
    </row>
    <row r="31" spans="1:23" ht="27.75" customHeight="1">
      <c r="A31" s="78"/>
      <c r="B31" s="28" t="s">
        <v>112</v>
      </c>
      <c r="C31" s="28">
        <v>7</v>
      </c>
      <c r="D31" s="28">
        <v>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6">
        <f t="shared" si="1"/>
        <v>7</v>
      </c>
      <c r="R31" s="26">
        <f t="shared" si="2"/>
        <v>2</v>
      </c>
      <c r="S31" s="26">
        <f t="shared" si="3"/>
        <v>9</v>
      </c>
      <c r="T31" s="44"/>
      <c r="U31" s="44"/>
      <c r="V31" s="44"/>
      <c r="W31" s="44"/>
    </row>
    <row r="32" spans="1:23" ht="27.75" customHeight="1">
      <c r="A32" s="78" t="s">
        <v>119</v>
      </c>
      <c r="B32" s="27" t="s">
        <v>109</v>
      </c>
      <c r="C32" s="27">
        <v>0</v>
      </c>
      <c r="D32" s="27">
        <v>1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6">
        <f t="shared" si="1"/>
        <v>0</v>
      </c>
      <c r="R32" s="26">
        <f t="shared" si="2"/>
        <v>1</v>
      </c>
      <c r="S32" s="26">
        <f t="shared" si="3"/>
        <v>1</v>
      </c>
      <c r="T32" s="44"/>
      <c r="U32" s="44"/>
      <c r="V32" s="44"/>
      <c r="W32" s="44"/>
    </row>
    <row r="33" spans="1:23" ht="27.75" customHeight="1">
      <c r="A33" s="78"/>
      <c r="B33" s="27" t="s">
        <v>110</v>
      </c>
      <c r="C33" s="27">
        <v>1</v>
      </c>
      <c r="D33" s="27">
        <v>3</v>
      </c>
      <c r="E33" s="27"/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6">
        <f t="shared" si="1"/>
        <v>1</v>
      </c>
      <c r="R33" s="26">
        <f t="shared" si="2"/>
        <v>3</v>
      </c>
      <c r="S33" s="26">
        <f t="shared" si="3"/>
        <v>4</v>
      </c>
      <c r="T33" s="44"/>
      <c r="U33" s="44"/>
      <c r="V33" s="44"/>
      <c r="W33" s="44"/>
    </row>
    <row r="34" spans="1:23" ht="27.75" customHeight="1">
      <c r="A34" s="78"/>
      <c r="B34" s="27" t="s">
        <v>111</v>
      </c>
      <c r="C34" s="27">
        <v>0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6">
        <f t="shared" si="1"/>
        <v>0</v>
      </c>
      <c r="R34" s="26">
        <f t="shared" si="2"/>
        <v>1</v>
      </c>
      <c r="S34" s="26">
        <f t="shared" si="3"/>
        <v>1</v>
      </c>
      <c r="T34" s="44"/>
      <c r="U34" s="44"/>
      <c r="V34" s="44"/>
      <c r="W34" s="44"/>
    </row>
    <row r="35" spans="1:23" ht="27.75" customHeight="1">
      <c r="A35" s="78"/>
      <c r="B35" s="28" t="s">
        <v>112</v>
      </c>
      <c r="C35" s="28">
        <v>1</v>
      </c>
      <c r="D35" s="28">
        <v>5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6">
        <f t="shared" si="1"/>
        <v>1</v>
      </c>
      <c r="R35" s="26">
        <f t="shared" si="2"/>
        <v>5</v>
      </c>
      <c r="S35" s="26">
        <f t="shared" si="3"/>
        <v>6</v>
      </c>
      <c r="T35" s="44"/>
      <c r="U35" s="44"/>
      <c r="V35" s="44"/>
      <c r="W35" s="44"/>
    </row>
    <row r="36" spans="1:23" ht="27.75" customHeight="1">
      <c r="A36" s="78" t="s">
        <v>120</v>
      </c>
      <c r="B36" s="27" t="s">
        <v>109</v>
      </c>
      <c r="C36" s="27">
        <v>5</v>
      </c>
      <c r="D36" s="27">
        <v>8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6">
        <f t="shared" si="1"/>
        <v>5</v>
      </c>
      <c r="R36" s="26">
        <f t="shared" si="2"/>
        <v>8</v>
      </c>
      <c r="S36" s="26">
        <f t="shared" si="3"/>
        <v>13</v>
      </c>
      <c r="T36" s="44"/>
      <c r="U36" s="44"/>
      <c r="V36" s="44"/>
      <c r="W36" s="44"/>
    </row>
    <row r="37" spans="1:23" ht="27.75" customHeight="1">
      <c r="A37" s="78"/>
      <c r="B37" s="27" t="s">
        <v>110</v>
      </c>
      <c r="C37" s="27">
        <v>4</v>
      </c>
      <c r="D37" s="27">
        <v>6</v>
      </c>
      <c r="E37" s="27">
        <v>3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6">
        <f t="shared" si="1"/>
        <v>7</v>
      </c>
      <c r="R37" s="26">
        <f t="shared" si="2"/>
        <v>6</v>
      </c>
      <c r="S37" s="26">
        <f t="shared" si="3"/>
        <v>13</v>
      </c>
      <c r="T37" s="44"/>
      <c r="U37" s="44"/>
      <c r="V37" s="44"/>
      <c r="W37" s="44"/>
    </row>
    <row r="38" spans="1:23" ht="27.75" customHeight="1">
      <c r="A38" s="78"/>
      <c r="B38" s="27" t="s">
        <v>111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6">
        <f t="shared" si="1"/>
        <v>1</v>
      </c>
      <c r="R38" s="26">
        <f t="shared" si="2"/>
        <v>0</v>
      </c>
      <c r="S38" s="26">
        <f t="shared" si="3"/>
        <v>1</v>
      </c>
      <c r="T38" s="44"/>
      <c r="U38" s="44"/>
      <c r="V38" s="44"/>
      <c r="W38" s="44"/>
    </row>
    <row r="39" spans="1:23" ht="27.75" customHeight="1">
      <c r="A39" s="78"/>
      <c r="B39" s="28" t="s">
        <v>112</v>
      </c>
      <c r="C39" s="28">
        <v>10</v>
      </c>
      <c r="D39" s="28">
        <v>14</v>
      </c>
      <c r="E39" s="28">
        <v>2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6">
        <f t="shared" si="1"/>
        <v>12</v>
      </c>
      <c r="R39" s="26">
        <f t="shared" si="2"/>
        <v>14</v>
      </c>
      <c r="S39" s="26">
        <f t="shared" si="3"/>
        <v>26</v>
      </c>
      <c r="T39" s="44"/>
      <c r="U39" s="44"/>
      <c r="V39" s="44"/>
      <c r="W39" s="44"/>
    </row>
    <row r="40" spans="1:23" ht="27.75" customHeight="1">
      <c r="A40" s="78" t="s">
        <v>121</v>
      </c>
      <c r="B40" s="27" t="s">
        <v>109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6">
        <f t="shared" si="1"/>
        <v>0</v>
      </c>
      <c r="R40" s="26">
        <f t="shared" si="2"/>
        <v>0</v>
      </c>
      <c r="S40" s="26">
        <f t="shared" si="3"/>
        <v>0</v>
      </c>
      <c r="T40" s="44"/>
      <c r="U40" s="44"/>
      <c r="V40" s="44"/>
      <c r="W40" s="44"/>
    </row>
    <row r="41" spans="1:23" ht="27.75" customHeight="1">
      <c r="A41" s="78"/>
      <c r="B41" s="27" t="s">
        <v>110</v>
      </c>
      <c r="C41" s="27">
        <v>5</v>
      </c>
      <c r="D41" s="27">
        <v>3</v>
      </c>
      <c r="E41" s="27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6">
        <f t="shared" si="1"/>
        <v>6</v>
      </c>
      <c r="R41" s="26">
        <f t="shared" si="2"/>
        <v>3</v>
      </c>
      <c r="S41" s="26">
        <f t="shared" si="3"/>
        <v>9</v>
      </c>
      <c r="T41" s="44"/>
      <c r="U41" s="44"/>
      <c r="V41" s="44"/>
      <c r="W41" s="44"/>
    </row>
    <row r="42" spans="1:23" ht="27.75" customHeight="1">
      <c r="A42" s="78"/>
      <c r="B42" s="27" t="s">
        <v>111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6">
        <f t="shared" si="1"/>
        <v>0</v>
      </c>
      <c r="R42" s="26">
        <f t="shared" si="2"/>
        <v>0</v>
      </c>
      <c r="S42" s="26">
        <f t="shared" si="3"/>
        <v>0</v>
      </c>
      <c r="T42" s="44"/>
      <c r="U42" s="44"/>
      <c r="V42" s="44"/>
      <c r="W42" s="44"/>
    </row>
    <row r="43" spans="1:23" ht="27.75" customHeight="1">
      <c r="A43" s="78"/>
      <c r="B43" s="28" t="s">
        <v>112</v>
      </c>
      <c r="C43" s="28">
        <v>5</v>
      </c>
      <c r="D43" s="28">
        <v>3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6">
        <f t="shared" si="1"/>
        <v>5</v>
      </c>
      <c r="R43" s="26">
        <f t="shared" si="2"/>
        <v>3</v>
      </c>
      <c r="S43" s="26">
        <f t="shared" si="3"/>
        <v>8</v>
      </c>
      <c r="T43" s="44"/>
      <c r="U43" s="44"/>
      <c r="V43" s="44"/>
      <c r="W43" s="44"/>
    </row>
    <row r="44" spans="1:23" ht="27.75" customHeight="1">
      <c r="A44" s="78" t="s">
        <v>122</v>
      </c>
      <c r="B44" s="27" t="s">
        <v>109</v>
      </c>
      <c r="C44" s="27">
        <v>32</v>
      </c>
      <c r="D44" s="27">
        <v>120</v>
      </c>
      <c r="E44" s="27">
        <v>0</v>
      </c>
      <c r="F44" s="27">
        <v>3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6">
        <f t="shared" si="1"/>
        <v>32</v>
      </c>
      <c r="R44" s="26">
        <f t="shared" si="2"/>
        <v>123</v>
      </c>
      <c r="S44" s="26">
        <f t="shared" si="3"/>
        <v>155</v>
      </c>
      <c r="T44" s="44"/>
      <c r="U44" s="44"/>
      <c r="V44" s="44"/>
      <c r="W44" s="44"/>
    </row>
    <row r="45" spans="1:23" ht="27.75" customHeight="1">
      <c r="A45" s="78"/>
      <c r="B45" s="27" t="s">
        <v>110</v>
      </c>
      <c r="C45" s="27">
        <v>1</v>
      </c>
      <c r="D45" s="27">
        <v>4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6">
        <f t="shared" si="1"/>
        <v>1</v>
      </c>
      <c r="R45" s="26">
        <f t="shared" si="2"/>
        <v>4</v>
      </c>
      <c r="S45" s="26">
        <f t="shared" si="3"/>
        <v>5</v>
      </c>
      <c r="T45" s="44"/>
      <c r="U45" s="44"/>
      <c r="V45" s="44"/>
      <c r="W45" s="44"/>
    </row>
    <row r="46" spans="1:23" ht="27.75" customHeight="1">
      <c r="A46" s="78"/>
      <c r="B46" s="27" t="s">
        <v>111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6">
        <f t="shared" si="1"/>
        <v>0</v>
      </c>
      <c r="R46" s="26">
        <f t="shared" si="2"/>
        <v>0</v>
      </c>
      <c r="S46" s="26">
        <f t="shared" si="3"/>
        <v>0</v>
      </c>
      <c r="T46" s="44"/>
      <c r="U46" s="44"/>
      <c r="V46" s="44"/>
      <c r="W46" s="44"/>
    </row>
    <row r="47" spans="1:23" ht="27.75" customHeight="1">
      <c r="A47" s="78"/>
      <c r="B47" s="28" t="s">
        <v>112</v>
      </c>
      <c r="C47" s="28">
        <v>33</v>
      </c>
      <c r="D47" s="28">
        <v>124</v>
      </c>
      <c r="E47" s="28">
        <v>0</v>
      </c>
      <c r="F47" s="28">
        <v>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6">
        <f t="shared" si="1"/>
        <v>33</v>
      </c>
      <c r="R47" s="26">
        <f t="shared" si="2"/>
        <v>127</v>
      </c>
      <c r="S47" s="26">
        <f t="shared" si="3"/>
        <v>160</v>
      </c>
      <c r="T47" s="44"/>
      <c r="U47" s="44"/>
      <c r="V47" s="44"/>
      <c r="W47" s="44"/>
    </row>
    <row r="48" spans="1:23" ht="27.75" customHeight="1">
      <c r="A48" s="78" t="s">
        <v>123</v>
      </c>
      <c r="B48" s="27" t="s">
        <v>109</v>
      </c>
      <c r="C48" s="27">
        <v>46</v>
      </c>
      <c r="D48" s="27">
        <v>72</v>
      </c>
      <c r="E48" s="27">
        <v>1</v>
      </c>
      <c r="F48" s="27">
        <v>2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6">
        <f t="shared" si="1"/>
        <v>47</v>
      </c>
      <c r="R48" s="26">
        <f t="shared" si="2"/>
        <v>74</v>
      </c>
      <c r="S48" s="26">
        <f t="shared" si="3"/>
        <v>121</v>
      </c>
      <c r="T48" s="44"/>
      <c r="U48" s="44"/>
      <c r="V48" s="44"/>
      <c r="W48" s="44"/>
    </row>
    <row r="49" spans="1:23" ht="27.75" customHeight="1">
      <c r="A49" s="78"/>
      <c r="B49" s="27" t="s">
        <v>110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6">
        <f t="shared" si="1"/>
        <v>0</v>
      </c>
      <c r="R49" s="26">
        <f t="shared" si="2"/>
        <v>0</v>
      </c>
      <c r="S49" s="26">
        <f t="shared" si="3"/>
        <v>0</v>
      </c>
      <c r="T49" s="44"/>
      <c r="U49" s="44"/>
      <c r="V49" s="44"/>
      <c r="W49" s="44"/>
    </row>
    <row r="50" spans="1:23" ht="27.75" customHeight="1">
      <c r="A50" s="78"/>
      <c r="B50" s="27" t="s">
        <v>111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6">
        <f t="shared" si="1"/>
        <v>0</v>
      </c>
      <c r="R50" s="26">
        <f t="shared" si="2"/>
        <v>0</v>
      </c>
      <c r="S50" s="26">
        <f t="shared" si="3"/>
        <v>0</v>
      </c>
      <c r="T50" s="44"/>
      <c r="U50" s="44"/>
      <c r="V50" s="44"/>
      <c r="W50" s="44"/>
    </row>
    <row r="51" spans="1:23" ht="27.75" customHeight="1">
      <c r="A51" s="78"/>
      <c r="B51" s="28" t="s">
        <v>112</v>
      </c>
      <c r="C51" s="28">
        <v>46</v>
      </c>
      <c r="D51" s="28">
        <v>72</v>
      </c>
      <c r="E51" s="28">
        <v>0</v>
      </c>
      <c r="F51" s="28">
        <v>2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6">
        <f t="shared" si="1"/>
        <v>46</v>
      </c>
      <c r="R51" s="26">
        <f t="shared" si="2"/>
        <v>74</v>
      </c>
      <c r="S51" s="26">
        <f t="shared" si="3"/>
        <v>120</v>
      </c>
      <c r="T51" s="44"/>
      <c r="U51" s="44"/>
      <c r="V51" s="44"/>
      <c r="W51" s="44"/>
    </row>
    <row r="52" spans="1:23" ht="27.75" customHeight="1">
      <c r="A52" s="78" t="s">
        <v>124</v>
      </c>
      <c r="B52" s="27" t="s">
        <v>109</v>
      </c>
      <c r="C52" s="27">
        <v>14</v>
      </c>
      <c r="D52" s="27">
        <v>5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6">
        <f t="shared" si="1"/>
        <v>14</v>
      </c>
      <c r="R52" s="26">
        <f t="shared" si="2"/>
        <v>5</v>
      </c>
      <c r="S52" s="26">
        <f t="shared" si="3"/>
        <v>19</v>
      </c>
      <c r="T52" s="44"/>
      <c r="U52" s="44"/>
      <c r="V52" s="44"/>
      <c r="W52" s="44"/>
    </row>
    <row r="53" spans="1:23" ht="27.75" customHeight="1">
      <c r="A53" s="78"/>
      <c r="B53" s="27" t="s">
        <v>110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6">
        <f t="shared" si="1"/>
        <v>0</v>
      </c>
      <c r="R53" s="26">
        <f t="shared" si="2"/>
        <v>0</v>
      </c>
      <c r="S53" s="26">
        <f t="shared" si="3"/>
        <v>0</v>
      </c>
      <c r="T53" s="44"/>
      <c r="U53" s="44"/>
      <c r="V53" s="44"/>
      <c r="W53" s="44"/>
    </row>
    <row r="54" spans="1:23" ht="27.75" customHeight="1">
      <c r="A54" s="78"/>
      <c r="B54" s="27" t="s">
        <v>111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26">
        <f t="shared" si="1"/>
        <v>0</v>
      </c>
      <c r="R54" s="26">
        <f t="shared" si="2"/>
        <v>0</v>
      </c>
      <c r="S54" s="26">
        <f t="shared" si="3"/>
        <v>0</v>
      </c>
      <c r="T54" s="44"/>
      <c r="U54" s="44"/>
      <c r="V54" s="44"/>
      <c r="W54" s="44"/>
    </row>
    <row r="55" spans="1:23" ht="27.75" customHeight="1">
      <c r="A55" s="78"/>
      <c r="B55" s="28" t="s">
        <v>112</v>
      </c>
      <c r="C55" s="28">
        <v>14</v>
      </c>
      <c r="D55" s="28">
        <v>5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6">
        <f t="shared" si="1"/>
        <v>14</v>
      </c>
      <c r="R55" s="26">
        <f t="shared" si="2"/>
        <v>5</v>
      </c>
      <c r="S55" s="26">
        <f t="shared" si="3"/>
        <v>19</v>
      </c>
      <c r="T55" s="44"/>
      <c r="U55" s="44"/>
      <c r="V55" s="44"/>
      <c r="W55" s="44"/>
    </row>
    <row r="56" spans="1:23" ht="27.75" customHeight="1">
      <c r="A56" s="78" t="s">
        <v>125</v>
      </c>
      <c r="B56" s="45" t="s">
        <v>126</v>
      </c>
      <c r="C56" s="27">
        <v>7</v>
      </c>
      <c r="D56" s="27">
        <v>9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6">
        <f t="shared" si="1"/>
        <v>7</v>
      </c>
      <c r="R56" s="26">
        <f t="shared" si="2"/>
        <v>9</v>
      </c>
      <c r="S56" s="26">
        <f t="shared" si="3"/>
        <v>16</v>
      </c>
      <c r="T56" s="44"/>
      <c r="U56" s="44"/>
      <c r="V56" s="44"/>
      <c r="W56" s="44"/>
    </row>
    <row r="57" spans="1:23" ht="27.75" customHeight="1">
      <c r="A57" s="78"/>
      <c r="B57" s="45" t="s">
        <v>127</v>
      </c>
      <c r="C57" s="27">
        <v>13</v>
      </c>
      <c r="D57" s="27">
        <v>14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6">
        <f t="shared" si="1"/>
        <v>13</v>
      </c>
      <c r="R57" s="26">
        <f t="shared" si="2"/>
        <v>14</v>
      </c>
      <c r="S57" s="26">
        <f t="shared" si="3"/>
        <v>27</v>
      </c>
      <c r="T57" s="44"/>
      <c r="U57" s="44"/>
      <c r="V57" s="44"/>
      <c r="W57" s="44"/>
    </row>
    <row r="58" spans="1:23" ht="27.75" customHeight="1">
      <c r="A58" s="78"/>
      <c r="B58" s="27" t="s">
        <v>111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6">
        <f t="shared" si="1"/>
        <v>0</v>
      </c>
      <c r="R58" s="26">
        <f t="shared" si="2"/>
        <v>0</v>
      </c>
      <c r="S58" s="26">
        <f t="shared" si="3"/>
        <v>0</v>
      </c>
      <c r="T58" s="44"/>
      <c r="U58" s="44"/>
      <c r="V58" s="44"/>
      <c r="W58" s="44"/>
    </row>
    <row r="59" spans="1:23" ht="27.75" customHeight="1">
      <c r="A59" s="78"/>
      <c r="B59" s="28" t="s">
        <v>112</v>
      </c>
      <c r="C59" s="28">
        <v>20</v>
      </c>
      <c r="D59" s="28">
        <v>23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6">
        <f t="shared" si="1"/>
        <v>20</v>
      </c>
      <c r="R59" s="26">
        <f t="shared" si="2"/>
        <v>23</v>
      </c>
      <c r="S59" s="26">
        <f t="shared" si="3"/>
        <v>43</v>
      </c>
      <c r="T59" s="44"/>
      <c r="U59" s="44"/>
      <c r="V59" s="44"/>
      <c r="W59" s="44"/>
    </row>
    <row r="60" spans="1:23" ht="27.75" customHeight="1">
      <c r="A60" s="78" t="s">
        <v>95</v>
      </c>
      <c r="B60" s="26" t="s">
        <v>109</v>
      </c>
      <c r="C60" s="26">
        <f>C4+C8+C12+C16+C20+C24+C28+C32+C36+C40+C44+C48+C52+C56</f>
        <v>114</v>
      </c>
      <c r="D60" s="26">
        <f aca="true" t="shared" si="4" ref="D60:P60">D4+D8+D12+D16+D20+D24+D28+D32+D36+D40+D44+D48+D52+D56</f>
        <v>218</v>
      </c>
      <c r="E60" s="26">
        <f t="shared" si="4"/>
        <v>1</v>
      </c>
      <c r="F60" s="26">
        <f t="shared" si="4"/>
        <v>5</v>
      </c>
      <c r="G60" s="26">
        <f t="shared" si="4"/>
        <v>0</v>
      </c>
      <c r="H60" s="26">
        <f t="shared" si="4"/>
        <v>0</v>
      </c>
      <c r="I60" s="26">
        <f t="shared" si="4"/>
        <v>0</v>
      </c>
      <c r="J60" s="26">
        <f t="shared" si="4"/>
        <v>0</v>
      </c>
      <c r="K60" s="26">
        <f t="shared" si="4"/>
        <v>0</v>
      </c>
      <c r="L60" s="26">
        <f t="shared" si="4"/>
        <v>0</v>
      </c>
      <c r="M60" s="26">
        <f t="shared" si="4"/>
        <v>0</v>
      </c>
      <c r="N60" s="26">
        <f t="shared" si="4"/>
        <v>0</v>
      </c>
      <c r="O60" s="26">
        <f t="shared" si="4"/>
        <v>0</v>
      </c>
      <c r="P60" s="26">
        <f t="shared" si="4"/>
        <v>0</v>
      </c>
      <c r="Q60" s="26">
        <f t="shared" si="1"/>
        <v>115</v>
      </c>
      <c r="R60" s="26">
        <f t="shared" si="2"/>
        <v>223</v>
      </c>
      <c r="S60" s="26">
        <f t="shared" si="3"/>
        <v>338</v>
      </c>
      <c r="T60" s="44"/>
      <c r="U60" s="44"/>
      <c r="V60" s="44"/>
      <c r="W60" s="44"/>
    </row>
    <row r="61" spans="1:23" ht="27.75" customHeight="1">
      <c r="A61" s="78"/>
      <c r="B61" s="26" t="s">
        <v>110</v>
      </c>
      <c r="C61" s="26">
        <f aca="true" t="shared" si="5" ref="C61:P61">C5+C9+C13+C17+C21+C25+C29+C33+C37+C41+C45+C49+C53+C57</f>
        <v>51</v>
      </c>
      <c r="D61" s="26">
        <f t="shared" si="5"/>
        <v>53</v>
      </c>
      <c r="E61" s="26">
        <f t="shared" si="5"/>
        <v>4</v>
      </c>
      <c r="F61" s="26">
        <f t="shared" si="5"/>
        <v>0</v>
      </c>
      <c r="G61" s="26">
        <f t="shared" si="5"/>
        <v>0</v>
      </c>
      <c r="H61" s="26">
        <f t="shared" si="5"/>
        <v>0</v>
      </c>
      <c r="I61" s="26">
        <f t="shared" si="5"/>
        <v>0</v>
      </c>
      <c r="J61" s="26">
        <f t="shared" si="5"/>
        <v>0</v>
      </c>
      <c r="K61" s="26">
        <f t="shared" si="5"/>
        <v>0</v>
      </c>
      <c r="L61" s="26">
        <f t="shared" si="5"/>
        <v>0</v>
      </c>
      <c r="M61" s="26">
        <f t="shared" si="5"/>
        <v>0</v>
      </c>
      <c r="N61" s="26">
        <f t="shared" si="5"/>
        <v>0</v>
      </c>
      <c r="O61" s="26">
        <f t="shared" si="5"/>
        <v>0</v>
      </c>
      <c r="P61" s="26">
        <f t="shared" si="5"/>
        <v>0</v>
      </c>
      <c r="Q61" s="26">
        <f t="shared" si="1"/>
        <v>55</v>
      </c>
      <c r="R61" s="26">
        <f t="shared" si="2"/>
        <v>53</v>
      </c>
      <c r="S61" s="26">
        <f t="shared" si="3"/>
        <v>108</v>
      </c>
      <c r="T61" s="44"/>
      <c r="U61" s="44"/>
      <c r="V61" s="44"/>
      <c r="W61" s="44"/>
    </row>
    <row r="62" spans="1:23" ht="27.75" customHeight="1">
      <c r="A62" s="78"/>
      <c r="B62" s="26" t="s">
        <v>111</v>
      </c>
      <c r="C62" s="26">
        <f aca="true" t="shared" si="6" ref="C62:P62">C6+C10+C14+C18+C22+C26+C30+C34+C38+C42+C46+C50+C54+C58</f>
        <v>4</v>
      </c>
      <c r="D62" s="26">
        <f t="shared" si="6"/>
        <v>2</v>
      </c>
      <c r="E62" s="26">
        <f t="shared" si="6"/>
        <v>0</v>
      </c>
      <c r="F62" s="26">
        <f t="shared" si="6"/>
        <v>0</v>
      </c>
      <c r="G62" s="26">
        <f t="shared" si="6"/>
        <v>0</v>
      </c>
      <c r="H62" s="26">
        <f t="shared" si="6"/>
        <v>0</v>
      </c>
      <c r="I62" s="26">
        <f t="shared" si="6"/>
        <v>0</v>
      </c>
      <c r="J62" s="26">
        <f t="shared" si="6"/>
        <v>0</v>
      </c>
      <c r="K62" s="26">
        <f t="shared" si="6"/>
        <v>2</v>
      </c>
      <c r="L62" s="26">
        <f t="shared" si="6"/>
        <v>0</v>
      </c>
      <c r="M62" s="26">
        <f t="shared" si="6"/>
        <v>0</v>
      </c>
      <c r="N62" s="26">
        <f t="shared" si="6"/>
        <v>0</v>
      </c>
      <c r="O62" s="26">
        <f t="shared" si="6"/>
        <v>0</v>
      </c>
      <c r="P62" s="26">
        <f t="shared" si="6"/>
        <v>0</v>
      </c>
      <c r="Q62" s="26">
        <f t="shared" si="1"/>
        <v>6</v>
      </c>
      <c r="R62" s="26">
        <f t="shared" si="2"/>
        <v>2</v>
      </c>
      <c r="S62" s="26">
        <f t="shared" si="3"/>
        <v>8</v>
      </c>
      <c r="T62" s="44"/>
      <c r="U62" s="44"/>
      <c r="V62" s="44"/>
      <c r="W62" s="44"/>
    </row>
    <row r="63" spans="1:23" ht="27.75" customHeight="1">
      <c r="A63" s="78"/>
      <c r="B63" s="26" t="s">
        <v>112</v>
      </c>
      <c r="C63" s="26">
        <f>SUM(C60:C62)</f>
        <v>169</v>
      </c>
      <c r="D63" s="26">
        <f aca="true" t="shared" si="7" ref="D63:P63">SUM(D60:D62)</f>
        <v>273</v>
      </c>
      <c r="E63" s="26">
        <f t="shared" si="7"/>
        <v>5</v>
      </c>
      <c r="F63" s="26">
        <f t="shared" si="7"/>
        <v>5</v>
      </c>
      <c r="G63" s="26">
        <f t="shared" si="7"/>
        <v>0</v>
      </c>
      <c r="H63" s="26">
        <f t="shared" si="7"/>
        <v>0</v>
      </c>
      <c r="I63" s="26">
        <f t="shared" si="7"/>
        <v>0</v>
      </c>
      <c r="J63" s="26">
        <f t="shared" si="7"/>
        <v>0</v>
      </c>
      <c r="K63" s="26">
        <f t="shared" si="7"/>
        <v>2</v>
      </c>
      <c r="L63" s="26">
        <f t="shared" si="7"/>
        <v>0</v>
      </c>
      <c r="M63" s="26">
        <f t="shared" si="7"/>
        <v>0</v>
      </c>
      <c r="N63" s="26">
        <f t="shared" si="7"/>
        <v>0</v>
      </c>
      <c r="O63" s="26">
        <f t="shared" si="7"/>
        <v>0</v>
      </c>
      <c r="P63" s="26">
        <f t="shared" si="7"/>
        <v>0</v>
      </c>
      <c r="Q63" s="26">
        <f t="shared" si="1"/>
        <v>176</v>
      </c>
      <c r="R63" s="26">
        <f t="shared" si="2"/>
        <v>278</v>
      </c>
      <c r="S63" s="26">
        <f t="shared" si="3"/>
        <v>454</v>
      </c>
      <c r="T63" s="44"/>
      <c r="U63" s="44"/>
      <c r="V63" s="44"/>
      <c r="W63" s="44"/>
    </row>
    <row r="64" spans="1:23" ht="27.75" customHeight="1">
      <c r="A64" s="83" t="s">
        <v>133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42"/>
      <c r="U64" s="44"/>
      <c r="V64" s="44"/>
      <c r="W64" s="44"/>
    </row>
    <row r="65" spans="1:20" ht="27.75" customHeight="1">
      <c r="A65" s="84" t="s">
        <v>1</v>
      </c>
      <c r="B65" s="84"/>
      <c r="C65" s="85" t="s">
        <v>97</v>
      </c>
      <c r="D65" s="85"/>
      <c r="E65" s="86" t="s">
        <v>129</v>
      </c>
      <c r="F65" s="86"/>
      <c r="G65" s="86" t="s">
        <v>99</v>
      </c>
      <c r="H65" s="86"/>
      <c r="I65" s="85" t="s">
        <v>130</v>
      </c>
      <c r="J65" s="85"/>
      <c r="K65" s="85" t="s">
        <v>101</v>
      </c>
      <c r="L65" s="85"/>
      <c r="M65" s="85" t="s">
        <v>102</v>
      </c>
      <c r="N65" s="85"/>
      <c r="O65" s="85" t="s">
        <v>131</v>
      </c>
      <c r="P65" s="85"/>
      <c r="Q65" s="85" t="s">
        <v>17</v>
      </c>
      <c r="R65" s="85"/>
      <c r="S65" s="87" t="s">
        <v>107</v>
      </c>
      <c r="T65" s="4"/>
    </row>
    <row r="66" spans="1:20" ht="27.75" customHeight="1">
      <c r="A66" s="84"/>
      <c r="B66" s="84"/>
      <c r="C66" s="37" t="s">
        <v>19</v>
      </c>
      <c r="D66" s="37" t="s">
        <v>20</v>
      </c>
      <c r="E66" s="37" t="s">
        <v>19</v>
      </c>
      <c r="F66" s="37" t="s">
        <v>20</v>
      </c>
      <c r="G66" s="37" t="s">
        <v>19</v>
      </c>
      <c r="H66" s="37" t="s">
        <v>20</v>
      </c>
      <c r="I66" s="37" t="s">
        <v>19</v>
      </c>
      <c r="J66" s="37" t="s">
        <v>20</v>
      </c>
      <c r="K66" s="37" t="s">
        <v>19</v>
      </c>
      <c r="L66" s="37" t="s">
        <v>20</v>
      </c>
      <c r="M66" s="37" t="s">
        <v>19</v>
      </c>
      <c r="N66" s="37" t="s">
        <v>20</v>
      </c>
      <c r="O66" s="37" t="s">
        <v>19</v>
      </c>
      <c r="P66" s="37" t="s">
        <v>20</v>
      </c>
      <c r="Q66" s="37" t="s">
        <v>19</v>
      </c>
      <c r="R66" s="37" t="s">
        <v>20</v>
      </c>
      <c r="S66" s="87"/>
      <c r="T66" s="4"/>
    </row>
    <row r="67" spans="1:20" ht="27.75" customHeight="1">
      <c r="A67" s="78" t="s">
        <v>108</v>
      </c>
      <c r="B67" s="27" t="s">
        <v>109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9">
        <f>O67+M67+K67+I67+G67+E67+C67</f>
        <v>0</v>
      </c>
      <c r="R67" s="39">
        <f>P67+N67+L67+J67+H67+F67+D67</f>
        <v>0</v>
      </c>
      <c r="S67" s="39">
        <f>R67+Q67</f>
        <v>0</v>
      </c>
      <c r="T67" s="4"/>
    </row>
    <row r="68" spans="1:20" ht="27.75" customHeight="1">
      <c r="A68" s="78"/>
      <c r="B68" s="27" t="s">
        <v>110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1</v>
      </c>
      <c r="N68" s="38">
        <v>0</v>
      </c>
      <c r="O68" s="38">
        <v>0</v>
      </c>
      <c r="P68" s="38">
        <v>0</v>
      </c>
      <c r="Q68" s="39">
        <f aca="true" t="shared" si="8" ref="Q68:Q126">O68+M68+K68+I68+G68+E68+C68</f>
        <v>1</v>
      </c>
      <c r="R68" s="39">
        <f aca="true" t="shared" si="9" ref="R68:R126">P68+N68+L68+J68+H68+F68+D68</f>
        <v>0</v>
      </c>
      <c r="S68" s="39">
        <f aca="true" t="shared" si="10" ref="S68:S126">R68+Q68</f>
        <v>1</v>
      </c>
      <c r="T68" s="4"/>
    </row>
    <row r="69" spans="1:20" ht="27.75" customHeight="1">
      <c r="A69" s="78"/>
      <c r="B69" s="27" t="s">
        <v>111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f t="shared" si="8"/>
        <v>0</v>
      </c>
      <c r="R69" s="39">
        <f t="shared" si="9"/>
        <v>0</v>
      </c>
      <c r="S69" s="39">
        <f t="shared" si="10"/>
        <v>0</v>
      </c>
      <c r="T69" s="4"/>
    </row>
    <row r="70" spans="1:20" ht="27.75" customHeight="1">
      <c r="A70" s="78"/>
      <c r="B70" s="28" t="s">
        <v>112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9">
        <f t="shared" si="8"/>
        <v>0</v>
      </c>
      <c r="R70" s="39">
        <f t="shared" si="9"/>
        <v>0</v>
      </c>
      <c r="S70" s="39">
        <f t="shared" si="10"/>
        <v>0</v>
      </c>
      <c r="T70" s="4"/>
    </row>
    <row r="71" spans="1:20" ht="27.75" customHeight="1">
      <c r="A71" s="78" t="s">
        <v>113</v>
      </c>
      <c r="B71" s="32" t="s">
        <v>109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9">
        <f t="shared" si="8"/>
        <v>0</v>
      </c>
      <c r="R71" s="39">
        <f t="shared" si="9"/>
        <v>0</v>
      </c>
      <c r="S71" s="39">
        <f t="shared" si="10"/>
        <v>0</v>
      </c>
      <c r="T71" s="4"/>
    </row>
    <row r="72" spans="1:20" ht="27.75" customHeight="1">
      <c r="A72" s="78"/>
      <c r="B72" s="27" t="s">
        <v>110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9">
        <f t="shared" si="8"/>
        <v>0</v>
      </c>
      <c r="R72" s="39">
        <f t="shared" si="9"/>
        <v>0</v>
      </c>
      <c r="S72" s="39">
        <f t="shared" si="10"/>
        <v>0</v>
      </c>
      <c r="T72" s="4"/>
    </row>
    <row r="73" spans="1:20" ht="27.75" customHeight="1">
      <c r="A73" s="78"/>
      <c r="B73" s="27" t="s">
        <v>111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9">
        <f t="shared" si="8"/>
        <v>0</v>
      </c>
      <c r="R73" s="39">
        <f t="shared" si="9"/>
        <v>0</v>
      </c>
      <c r="S73" s="39">
        <f t="shared" si="10"/>
        <v>0</v>
      </c>
      <c r="T73" s="4"/>
    </row>
    <row r="74" spans="1:20" ht="27.75" customHeight="1">
      <c r="A74" s="78"/>
      <c r="B74" s="28" t="s">
        <v>112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9">
        <f t="shared" si="8"/>
        <v>0</v>
      </c>
      <c r="R74" s="39">
        <f t="shared" si="9"/>
        <v>0</v>
      </c>
      <c r="S74" s="39">
        <f t="shared" si="10"/>
        <v>0</v>
      </c>
      <c r="T74" s="4"/>
    </row>
    <row r="75" spans="1:20" ht="27.75" customHeight="1">
      <c r="A75" s="78" t="s">
        <v>114</v>
      </c>
      <c r="B75" s="27" t="s">
        <v>109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9">
        <f t="shared" si="8"/>
        <v>0</v>
      </c>
      <c r="R75" s="39">
        <f t="shared" si="9"/>
        <v>0</v>
      </c>
      <c r="S75" s="39">
        <f t="shared" si="10"/>
        <v>0</v>
      </c>
      <c r="T75" s="4"/>
    </row>
    <row r="76" spans="1:20" ht="27.75" customHeight="1">
      <c r="A76" s="78"/>
      <c r="B76" s="27" t="s">
        <v>110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9">
        <f t="shared" si="8"/>
        <v>0</v>
      </c>
      <c r="R76" s="39">
        <f t="shared" si="9"/>
        <v>0</v>
      </c>
      <c r="S76" s="39">
        <f t="shared" si="10"/>
        <v>0</v>
      </c>
      <c r="T76" s="4"/>
    </row>
    <row r="77" spans="1:20" ht="27.75" customHeight="1">
      <c r="A77" s="78"/>
      <c r="B77" s="27" t="s">
        <v>111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9">
        <f t="shared" si="8"/>
        <v>0</v>
      </c>
      <c r="R77" s="39">
        <f t="shared" si="9"/>
        <v>0</v>
      </c>
      <c r="S77" s="39">
        <f t="shared" si="10"/>
        <v>0</v>
      </c>
      <c r="T77" s="4"/>
    </row>
    <row r="78" spans="1:20" ht="27.75" customHeight="1">
      <c r="A78" s="78"/>
      <c r="B78" s="28" t="s">
        <v>112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9">
        <f t="shared" si="8"/>
        <v>0</v>
      </c>
      <c r="R78" s="39">
        <f t="shared" si="9"/>
        <v>0</v>
      </c>
      <c r="S78" s="39">
        <f t="shared" si="10"/>
        <v>0</v>
      </c>
      <c r="T78" s="4"/>
    </row>
    <row r="79" spans="1:20" ht="27.75" customHeight="1">
      <c r="A79" s="78" t="s">
        <v>115</v>
      </c>
      <c r="B79" s="27" t="s">
        <v>109</v>
      </c>
      <c r="C79" s="38">
        <v>4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9">
        <f t="shared" si="8"/>
        <v>4</v>
      </c>
      <c r="R79" s="39">
        <f t="shared" si="9"/>
        <v>0</v>
      </c>
      <c r="S79" s="39">
        <f t="shared" si="10"/>
        <v>4</v>
      </c>
      <c r="T79" s="4"/>
    </row>
    <row r="80" spans="1:20" ht="27.75" customHeight="1">
      <c r="A80" s="78"/>
      <c r="B80" s="27" t="s">
        <v>110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9">
        <f t="shared" si="8"/>
        <v>0</v>
      </c>
      <c r="R80" s="39">
        <f t="shared" si="9"/>
        <v>0</v>
      </c>
      <c r="S80" s="39">
        <f t="shared" si="10"/>
        <v>0</v>
      </c>
      <c r="T80" s="4"/>
    </row>
    <row r="81" spans="1:20" ht="27.75" customHeight="1">
      <c r="A81" s="78"/>
      <c r="B81" s="27" t="s">
        <v>111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9">
        <f t="shared" si="8"/>
        <v>0</v>
      </c>
      <c r="R81" s="39">
        <f t="shared" si="9"/>
        <v>0</v>
      </c>
      <c r="S81" s="39">
        <f t="shared" si="10"/>
        <v>0</v>
      </c>
      <c r="T81" s="4"/>
    </row>
    <row r="82" spans="1:20" ht="27.75" customHeight="1">
      <c r="A82" s="78"/>
      <c r="B82" s="28" t="s">
        <v>112</v>
      </c>
      <c r="C82" s="40">
        <v>4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9">
        <f t="shared" si="8"/>
        <v>4</v>
      </c>
      <c r="R82" s="39">
        <f t="shared" si="9"/>
        <v>0</v>
      </c>
      <c r="S82" s="39">
        <f t="shared" si="10"/>
        <v>4</v>
      </c>
      <c r="T82" s="4"/>
    </row>
    <row r="83" spans="1:20" ht="27.75" customHeight="1">
      <c r="A83" s="78" t="s">
        <v>116</v>
      </c>
      <c r="B83" s="27" t="s">
        <v>109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9">
        <f t="shared" si="8"/>
        <v>0</v>
      </c>
      <c r="R83" s="39">
        <f t="shared" si="9"/>
        <v>0</v>
      </c>
      <c r="S83" s="39">
        <f t="shared" si="10"/>
        <v>0</v>
      </c>
      <c r="T83" s="4"/>
    </row>
    <row r="84" spans="1:20" ht="27.75" customHeight="1">
      <c r="A84" s="78"/>
      <c r="B84" s="27" t="s">
        <v>110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9">
        <f t="shared" si="8"/>
        <v>0</v>
      </c>
      <c r="R84" s="39">
        <f t="shared" si="9"/>
        <v>0</v>
      </c>
      <c r="S84" s="39">
        <f t="shared" si="10"/>
        <v>0</v>
      </c>
      <c r="T84" s="4"/>
    </row>
    <row r="85" spans="1:20" ht="27.75" customHeight="1">
      <c r="A85" s="78"/>
      <c r="B85" s="27" t="s">
        <v>111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9">
        <f t="shared" si="8"/>
        <v>0</v>
      </c>
      <c r="R85" s="39">
        <f t="shared" si="9"/>
        <v>0</v>
      </c>
      <c r="S85" s="39">
        <f t="shared" si="10"/>
        <v>0</v>
      </c>
      <c r="T85" s="4"/>
    </row>
    <row r="86" spans="1:20" ht="27.75" customHeight="1">
      <c r="A86" s="78"/>
      <c r="B86" s="28" t="s">
        <v>112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9">
        <f t="shared" si="8"/>
        <v>0</v>
      </c>
      <c r="R86" s="39">
        <f t="shared" si="9"/>
        <v>0</v>
      </c>
      <c r="S86" s="39">
        <f t="shared" si="10"/>
        <v>0</v>
      </c>
      <c r="T86" s="4"/>
    </row>
    <row r="87" spans="1:20" ht="27.75" customHeight="1">
      <c r="A87" s="78" t="s">
        <v>117</v>
      </c>
      <c r="B87" s="27" t="s">
        <v>109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9">
        <f t="shared" si="8"/>
        <v>0</v>
      </c>
      <c r="R87" s="39">
        <f t="shared" si="9"/>
        <v>0</v>
      </c>
      <c r="S87" s="39">
        <f t="shared" si="10"/>
        <v>0</v>
      </c>
      <c r="T87" s="4"/>
    </row>
    <row r="88" spans="1:20" ht="27.75" customHeight="1">
      <c r="A88" s="78"/>
      <c r="B88" s="27" t="s">
        <v>110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9">
        <f t="shared" si="8"/>
        <v>0</v>
      </c>
      <c r="R88" s="39">
        <f t="shared" si="9"/>
        <v>0</v>
      </c>
      <c r="S88" s="39">
        <f t="shared" si="10"/>
        <v>0</v>
      </c>
      <c r="T88" s="4"/>
    </row>
    <row r="89" spans="1:20" ht="27.75" customHeight="1">
      <c r="A89" s="78"/>
      <c r="B89" s="27" t="s">
        <v>111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9">
        <f t="shared" si="8"/>
        <v>0</v>
      </c>
      <c r="R89" s="39">
        <f t="shared" si="9"/>
        <v>0</v>
      </c>
      <c r="S89" s="39">
        <f t="shared" si="10"/>
        <v>0</v>
      </c>
      <c r="T89" s="4"/>
    </row>
    <row r="90" spans="1:20" ht="27.75" customHeight="1">
      <c r="A90" s="78"/>
      <c r="B90" s="28" t="s">
        <v>112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9">
        <f t="shared" si="8"/>
        <v>0</v>
      </c>
      <c r="R90" s="39">
        <f t="shared" si="9"/>
        <v>0</v>
      </c>
      <c r="S90" s="39">
        <f t="shared" si="10"/>
        <v>0</v>
      </c>
      <c r="T90" s="4"/>
    </row>
    <row r="91" spans="1:20" ht="27.75" customHeight="1">
      <c r="A91" s="78" t="s">
        <v>118</v>
      </c>
      <c r="B91" s="27" t="s">
        <v>109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9">
        <f t="shared" si="8"/>
        <v>0</v>
      </c>
      <c r="R91" s="39">
        <f t="shared" si="9"/>
        <v>0</v>
      </c>
      <c r="S91" s="39">
        <f t="shared" si="10"/>
        <v>0</v>
      </c>
      <c r="T91" s="4"/>
    </row>
    <row r="92" spans="1:20" ht="27.75" customHeight="1">
      <c r="A92" s="78"/>
      <c r="B92" s="27" t="s">
        <v>110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9">
        <f t="shared" si="8"/>
        <v>0</v>
      </c>
      <c r="R92" s="39">
        <f t="shared" si="9"/>
        <v>0</v>
      </c>
      <c r="S92" s="39">
        <f t="shared" si="10"/>
        <v>0</v>
      </c>
      <c r="T92" s="4"/>
    </row>
    <row r="93" spans="1:20" ht="27.75" customHeight="1">
      <c r="A93" s="78"/>
      <c r="B93" s="27" t="s">
        <v>111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9">
        <f t="shared" si="8"/>
        <v>0</v>
      </c>
      <c r="R93" s="39">
        <f t="shared" si="9"/>
        <v>0</v>
      </c>
      <c r="S93" s="39">
        <f t="shared" si="10"/>
        <v>0</v>
      </c>
      <c r="T93" s="4"/>
    </row>
    <row r="94" spans="1:20" ht="27.75" customHeight="1">
      <c r="A94" s="78"/>
      <c r="B94" s="28" t="s">
        <v>112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9">
        <f t="shared" si="8"/>
        <v>0</v>
      </c>
      <c r="R94" s="39">
        <f t="shared" si="9"/>
        <v>0</v>
      </c>
      <c r="S94" s="39">
        <f t="shared" si="10"/>
        <v>0</v>
      </c>
      <c r="T94" s="4"/>
    </row>
    <row r="95" spans="1:20" ht="27.75" customHeight="1">
      <c r="A95" s="78" t="s">
        <v>119</v>
      </c>
      <c r="B95" s="27" t="s">
        <v>109</v>
      </c>
      <c r="C95" s="38">
        <v>0</v>
      </c>
      <c r="D95" s="38">
        <v>1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9">
        <f t="shared" si="8"/>
        <v>0</v>
      </c>
      <c r="R95" s="39">
        <f t="shared" si="9"/>
        <v>1</v>
      </c>
      <c r="S95" s="39">
        <f t="shared" si="10"/>
        <v>1</v>
      </c>
      <c r="T95" s="4"/>
    </row>
    <row r="96" spans="1:20" ht="27.75" customHeight="1">
      <c r="A96" s="78"/>
      <c r="B96" s="27" t="s">
        <v>110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9">
        <f t="shared" si="8"/>
        <v>0</v>
      </c>
      <c r="R96" s="39">
        <f t="shared" si="9"/>
        <v>0</v>
      </c>
      <c r="S96" s="39">
        <f t="shared" si="10"/>
        <v>0</v>
      </c>
      <c r="T96" s="4"/>
    </row>
    <row r="97" spans="1:20" ht="27.75" customHeight="1">
      <c r="A97" s="78"/>
      <c r="B97" s="27" t="s">
        <v>111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9">
        <f t="shared" si="8"/>
        <v>0</v>
      </c>
      <c r="R97" s="39">
        <f t="shared" si="9"/>
        <v>0</v>
      </c>
      <c r="S97" s="39">
        <f t="shared" si="10"/>
        <v>0</v>
      </c>
      <c r="T97" s="4"/>
    </row>
    <row r="98" spans="1:20" ht="27.75" customHeight="1">
      <c r="A98" s="78"/>
      <c r="B98" s="28" t="s">
        <v>112</v>
      </c>
      <c r="C98" s="40">
        <v>0</v>
      </c>
      <c r="D98" s="40">
        <v>1</v>
      </c>
      <c r="E98" s="40">
        <v>1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9">
        <f t="shared" si="8"/>
        <v>1</v>
      </c>
      <c r="R98" s="39">
        <f t="shared" si="9"/>
        <v>1</v>
      </c>
      <c r="S98" s="39">
        <f t="shared" si="10"/>
        <v>2</v>
      </c>
      <c r="T98" s="4"/>
    </row>
    <row r="99" spans="1:20" ht="27.75" customHeight="1">
      <c r="A99" s="78" t="s">
        <v>120</v>
      </c>
      <c r="B99" s="27" t="s">
        <v>109</v>
      </c>
      <c r="C99" s="38">
        <v>3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9">
        <f t="shared" si="8"/>
        <v>3</v>
      </c>
      <c r="R99" s="39">
        <f t="shared" si="9"/>
        <v>0</v>
      </c>
      <c r="S99" s="39">
        <f t="shared" si="10"/>
        <v>3</v>
      </c>
      <c r="T99" s="4"/>
    </row>
    <row r="100" spans="1:20" ht="27.75" customHeight="1">
      <c r="A100" s="78"/>
      <c r="B100" s="27" t="s">
        <v>110</v>
      </c>
      <c r="C100" s="38">
        <v>0</v>
      </c>
      <c r="D100" s="38">
        <v>0</v>
      </c>
      <c r="E100" s="38">
        <v>1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9">
        <f t="shared" si="8"/>
        <v>1</v>
      </c>
      <c r="R100" s="39">
        <f t="shared" si="9"/>
        <v>0</v>
      </c>
      <c r="S100" s="39">
        <f t="shared" si="10"/>
        <v>1</v>
      </c>
      <c r="T100" s="4"/>
    </row>
    <row r="101" spans="1:20" ht="27.75" customHeight="1">
      <c r="A101" s="78"/>
      <c r="B101" s="27" t="s">
        <v>111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9">
        <f t="shared" si="8"/>
        <v>0</v>
      </c>
      <c r="R101" s="39">
        <f t="shared" si="9"/>
        <v>0</v>
      </c>
      <c r="S101" s="39">
        <f t="shared" si="10"/>
        <v>0</v>
      </c>
      <c r="T101" s="4"/>
    </row>
    <row r="102" spans="1:20" ht="27.75" customHeight="1">
      <c r="A102" s="78"/>
      <c r="B102" s="28" t="s">
        <v>112</v>
      </c>
      <c r="C102" s="40">
        <v>3</v>
      </c>
      <c r="D102" s="40">
        <v>0</v>
      </c>
      <c r="E102" s="40">
        <v>1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39">
        <f t="shared" si="8"/>
        <v>4</v>
      </c>
      <c r="R102" s="39">
        <f t="shared" si="9"/>
        <v>0</v>
      </c>
      <c r="S102" s="39">
        <f t="shared" si="10"/>
        <v>4</v>
      </c>
      <c r="T102" s="4"/>
    </row>
    <row r="103" spans="1:20" ht="27.75" customHeight="1">
      <c r="A103" s="78" t="s">
        <v>121</v>
      </c>
      <c r="B103" s="27" t="s">
        <v>109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9">
        <f t="shared" si="8"/>
        <v>0</v>
      </c>
      <c r="R103" s="39">
        <f t="shared" si="9"/>
        <v>0</v>
      </c>
      <c r="S103" s="39">
        <f t="shared" si="10"/>
        <v>0</v>
      </c>
      <c r="T103" s="4"/>
    </row>
    <row r="104" spans="1:20" ht="27.75" customHeight="1">
      <c r="A104" s="78"/>
      <c r="B104" s="27" t="s">
        <v>110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9">
        <f t="shared" si="8"/>
        <v>0</v>
      </c>
      <c r="R104" s="39">
        <f t="shared" si="9"/>
        <v>0</v>
      </c>
      <c r="S104" s="39">
        <f t="shared" si="10"/>
        <v>0</v>
      </c>
      <c r="T104" s="4"/>
    </row>
    <row r="105" spans="1:20" ht="27.75" customHeight="1">
      <c r="A105" s="78"/>
      <c r="B105" s="27" t="s">
        <v>111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9">
        <f t="shared" si="8"/>
        <v>0</v>
      </c>
      <c r="R105" s="39">
        <f t="shared" si="9"/>
        <v>0</v>
      </c>
      <c r="S105" s="39">
        <f t="shared" si="10"/>
        <v>0</v>
      </c>
      <c r="T105" s="4"/>
    </row>
    <row r="106" spans="1:20" ht="27.75" customHeight="1">
      <c r="A106" s="78"/>
      <c r="B106" s="28" t="s">
        <v>112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39">
        <f t="shared" si="8"/>
        <v>0</v>
      </c>
      <c r="R106" s="39">
        <f t="shared" si="9"/>
        <v>0</v>
      </c>
      <c r="S106" s="39">
        <f t="shared" si="10"/>
        <v>0</v>
      </c>
      <c r="T106" s="4"/>
    </row>
    <row r="107" spans="1:20" ht="27.75" customHeight="1">
      <c r="A107" s="78" t="s">
        <v>122</v>
      </c>
      <c r="B107" s="27" t="s">
        <v>109</v>
      </c>
      <c r="C107" s="38">
        <v>8</v>
      </c>
      <c r="D107" s="38">
        <v>59</v>
      </c>
      <c r="E107" s="38">
        <v>0</v>
      </c>
      <c r="F107" s="38">
        <v>1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9">
        <f t="shared" si="8"/>
        <v>8</v>
      </c>
      <c r="R107" s="39">
        <f t="shared" si="9"/>
        <v>60</v>
      </c>
      <c r="S107" s="39">
        <f t="shared" si="10"/>
        <v>68</v>
      </c>
      <c r="T107" s="4"/>
    </row>
    <row r="108" spans="1:20" ht="27.75" customHeight="1">
      <c r="A108" s="78"/>
      <c r="B108" s="27" t="s">
        <v>110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9">
        <f t="shared" si="8"/>
        <v>0</v>
      </c>
      <c r="R108" s="39">
        <f t="shared" si="9"/>
        <v>0</v>
      </c>
      <c r="S108" s="39">
        <f t="shared" si="10"/>
        <v>0</v>
      </c>
      <c r="T108" s="4"/>
    </row>
    <row r="109" spans="1:20" ht="27.75" customHeight="1">
      <c r="A109" s="78"/>
      <c r="B109" s="27" t="s">
        <v>111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9">
        <f t="shared" si="8"/>
        <v>0</v>
      </c>
      <c r="R109" s="39">
        <f t="shared" si="9"/>
        <v>0</v>
      </c>
      <c r="S109" s="39">
        <f t="shared" si="10"/>
        <v>0</v>
      </c>
      <c r="T109" s="4"/>
    </row>
    <row r="110" spans="1:20" ht="27.75" customHeight="1">
      <c r="A110" s="78"/>
      <c r="B110" s="28" t="s">
        <v>112</v>
      </c>
      <c r="C110" s="40">
        <v>8</v>
      </c>
      <c r="D110" s="40">
        <v>59</v>
      </c>
      <c r="E110" s="40">
        <v>0</v>
      </c>
      <c r="F110" s="40">
        <v>1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39">
        <f t="shared" si="8"/>
        <v>8</v>
      </c>
      <c r="R110" s="39">
        <f t="shared" si="9"/>
        <v>60</v>
      </c>
      <c r="S110" s="39">
        <f t="shared" si="10"/>
        <v>68</v>
      </c>
      <c r="T110" s="4"/>
    </row>
    <row r="111" spans="1:20" ht="27.75" customHeight="1">
      <c r="A111" s="78" t="s">
        <v>123</v>
      </c>
      <c r="B111" s="27" t="s">
        <v>109</v>
      </c>
      <c r="C111" s="38">
        <v>14</v>
      </c>
      <c r="D111" s="38">
        <v>26</v>
      </c>
      <c r="E111" s="38">
        <v>0</v>
      </c>
      <c r="F111" s="38">
        <v>1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9">
        <f t="shared" si="8"/>
        <v>14</v>
      </c>
      <c r="R111" s="39">
        <f t="shared" si="9"/>
        <v>27</v>
      </c>
      <c r="S111" s="39">
        <f t="shared" si="10"/>
        <v>41</v>
      </c>
      <c r="T111" s="4"/>
    </row>
    <row r="112" spans="1:20" ht="27.75" customHeight="1">
      <c r="A112" s="78"/>
      <c r="B112" s="27" t="s">
        <v>110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9">
        <f t="shared" si="8"/>
        <v>0</v>
      </c>
      <c r="R112" s="39">
        <f t="shared" si="9"/>
        <v>0</v>
      </c>
      <c r="S112" s="39">
        <f t="shared" si="10"/>
        <v>0</v>
      </c>
      <c r="T112" s="4"/>
    </row>
    <row r="113" spans="1:20" ht="27.75" customHeight="1">
      <c r="A113" s="78"/>
      <c r="B113" s="27" t="s">
        <v>111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9">
        <f t="shared" si="8"/>
        <v>0</v>
      </c>
      <c r="R113" s="39">
        <f t="shared" si="9"/>
        <v>0</v>
      </c>
      <c r="S113" s="39">
        <f t="shared" si="10"/>
        <v>0</v>
      </c>
      <c r="T113" s="4"/>
    </row>
    <row r="114" spans="1:20" ht="27.75" customHeight="1">
      <c r="A114" s="78"/>
      <c r="B114" s="28" t="s">
        <v>112</v>
      </c>
      <c r="C114" s="40">
        <v>14</v>
      </c>
      <c r="D114" s="40">
        <v>26</v>
      </c>
      <c r="E114" s="40">
        <v>0</v>
      </c>
      <c r="F114" s="40">
        <v>1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39">
        <f t="shared" si="8"/>
        <v>14</v>
      </c>
      <c r="R114" s="39">
        <f t="shared" si="9"/>
        <v>27</v>
      </c>
      <c r="S114" s="39">
        <f t="shared" si="10"/>
        <v>41</v>
      </c>
      <c r="T114" s="4"/>
    </row>
    <row r="115" spans="1:20" ht="27.75" customHeight="1">
      <c r="A115" s="78" t="s">
        <v>124</v>
      </c>
      <c r="B115" s="27" t="s">
        <v>109</v>
      </c>
      <c r="C115" s="38">
        <v>4</v>
      </c>
      <c r="D115" s="38">
        <v>2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f t="shared" si="8"/>
        <v>4</v>
      </c>
      <c r="R115" s="39">
        <f t="shared" si="9"/>
        <v>2</v>
      </c>
      <c r="S115" s="39">
        <f t="shared" si="10"/>
        <v>6</v>
      </c>
      <c r="T115" s="4"/>
    </row>
    <row r="116" spans="1:20" ht="27.75" customHeight="1">
      <c r="A116" s="78"/>
      <c r="B116" s="27" t="s">
        <v>110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9">
        <f t="shared" si="8"/>
        <v>0</v>
      </c>
      <c r="R116" s="39">
        <f t="shared" si="9"/>
        <v>0</v>
      </c>
      <c r="S116" s="39">
        <f t="shared" si="10"/>
        <v>0</v>
      </c>
      <c r="T116" s="4"/>
    </row>
    <row r="117" spans="1:20" ht="27.75" customHeight="1">
      <c r="A117" s="78"/>
      <c r="B117" s="27" t="s">
        <v>111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9">
        <f t="shared" si="8"/>
        <v>0</v>
      </c>
      <c r="R117" s="39">
        <f t="shared" si="9"/>
        <v>0</v>
      </c>
      <c r="S117" s="39">
        <f t="shared" si="10"/>
        <v>0</v>
      </c>
      <c r="T117" s="4"/>
    </row>
    <row r="118" spans="1:20" ht="27.75" customHeight="1">
      <c r="A118" s="78"/>
      <c r="B118" s="28" t="s">
        <v>112</v>
      </c>
      <c r="C118" s="40">
        <v>4</v>
      </c>
      <c r="D118" s="40">
        <v>2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39">
        <f t="shared" si="8"/>
        <v>4</v>
      </c>
      <c r="R118" s="39">
        <f t="shared" si="9"/>
        <v>2</v>
      </c>
      <c r="S118" s="39">
        <f t="shared" si="10"/>
        <v>6</v>
      </c>
      <c r="T118" s="4"/>
    </row>
    <row r="119" spans="1:20" ht="27.75" customHeight="1">
      <c r="A119" s="78" t="s">
        <v>125</v>
      </c>
      <c r="B119" s="45" t="s">
        <v>126</v>
      </c>
      <c r="C119" s="38">
        <v>2</v>
      </c>
      <c r="D119" s="38">
        <v>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9">
        <f t="shared" si="8"/>
        <v>2</v>
      </c>
      <c r="R119" s="39">
        <f t="shared" si="9"/>
        <v>3</v>
      </c>
      <c r="S119" s="39">
        <f t="shared" si="10"/>
        <v>5</v>
      </c>
      <c r="T119" s="4"/>
    </row>
    <row r="120" spans="1:20" ht="27.75" customHeight="1">
      <c r="A120" s="78"/>
      <c r="B120" s="45" t="s">
        <v>127</v>
      </c>
      <c r="C120" s="38">
        <v>6</v>
      </c>
      <c r="D120" s="38">
        <v>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9">
        <f t="shared" si="8"/>
        <v>6</v>
      </c>
      <c r="R120" s="39">
        <f t="shared" si="9"/>
        <v>5</v>
      </c>
      <c r="S120" s="39">
        <f t="shared" si="10"/>
        <v>11</v>
      </c>
      <c r="T120" s="4"/>
    </row>
    <row r="121" spans="1:20" ht="27.75" customHeight="1">
      <c r="A121" s="78"/>
      <c r="B121" s="27" t="s">
        <v>111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9">
        <f t="shared" si="8"/>
        <v>0</v>
      </c>
      <c r="R121" s="39">
        <f t="shared" si="9"/>
        <v>0</v>
      </c>
      <c r="S121" s="39">
        <f t="shared" si="10"/>
        <v>0</v>
      </c>
      <c r="T121" s="4"/>
    </row>
    <row r="122" spans="1:20" ht="27.75" customHeight="1">
      <c r="A122" s="78"/>
      <c r="B122" s="28" t="s">
        <v>112</v>
      </c>
      <c r="C122" s="40">
        <v>8</v>
      </c>
      <c r="D122" s="40">
        <v>8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39">
        <f t="shared" si="8"/>
        <v>8</v>
      </c>
      <c r="R122" s="39">
        <f t="shared" si="9"/>
        <v>8</v>
      </c>
      <c r="S122" s="39">
        <f t="shared" si="10"/>
        <v>16</v>
      </c>
      <c r="T122" s="4"/>
    </row>
    <row r="123" spans="1:20" ht="27.75" customHeight="1">
      <c r="A123" s="72" t="s">
        <v>95</v>
      </c>
      <c r="B123" s="26" t="s">
        <v>109</v>
      </c>
      <c r="C123" s="39">
        <f>C67+C71+C75+C79+C83+C87+C91+C95+C99+C103+C107+C111+C115+C119</f>
        <v>35</v>
      </c>
      <c r="D123" s="39">
        <f aca="true" t="shared" si="11" ref="D123:P123">D67+D71+D75+D79+D83+D87+D91+D95+D99+D103+D107+D111+D115+D119</f>
        <v>91</v>
      </c>
      <c r="E123" s="39">
        <f t="shared" si="11"/>
        <v>0</v>
      </c>
      <c r="F123" s="39">
        <f t="shared" si="11"/>
        <v>2</v>
      </c>
      <c r="G123" s="39">
        <f t="shared" si="11"/>
        <v>0</v>
      </c>
      <c r="H123" s="39">
        <f t="shared" si="11"/>
        <v>0</v>
      </c>
      <c r="I123" s="39">
        <f t="shared" si="11"/>
        <v>0</v>
      </c>
      <c r="J123" s="39">
        <f t="shared" si="11"/>
        <v>0</v>
      </c>
      <c r="K123" s="39">
        <f t="shared" si="11"/>
        <v>0</v>
      </c>
      <c r="L123" s="39">
        <f t="shared" si="11"/>
        <v>0</v>
      </c>
      <c r="M123" s="39">
        <f t="shared" si="11"/>
        <v>0</v>
      </c>
      <c r="N123" s="39">
        <f t="shared" si="11"/>
        <v>0</v>
      </c>
      <c r="O123" s="39">
        <f t="shared" si="11"/>
        <v>0</v>
      </c>
      <c r="P123" s="39">
        <f t="shared" si="11"/>
        <v>0</v>
      </c>
      <c r="Q123" s="39">
        <f t="shared" si="8"/>
        <v>35</v>
      </c>
      <c r="R123" s="39">
        <f t="shared" si="9"/>
        <v>93</v>
      </c>
      <c r="S123" s="39">
        <f t="shared" si="10"/>
        <v>128</v>
      </c>
      <c r="T123" s="4"/>
    </row>
    <row r="124" spans="1:20" ht="27.75" customHeight="1">
      <c r="A124" s="72"/>
      <c r="B124" s="26" t="s">
        <v>110</v>
      </c>
      <c r="C124" s="39">
        <f aca="true" t="shared" si="12" ref="C124:P124">C68+C72+C76+C80+C84+C88+C92+C96+C100+C104+C108+C112+C116+C120</f>
        <v>6</v>
      </c>
      <c r="D124" s="39">
        <f t="shared" si="12"/>
        <v>5</v>
      </c>
      <c r="E124" s="39">
        <f t="shared" si="12"/>
        <v>1</v>
      </c>
      <c r="F124" s="39">
        <f t="shared" si="12"/>
        <v>0</v>
      </c>
      <c r="G124" s="39">
        <f t="shared" si="12"/>
        <v>0</v>
      </c>
      <c r="H124" s="39">
        <f t="shared" si="12"/>
        <v>0</v>
      </c>
      <c r="I124" s="39">
        <f t="shared" si="12"/>
        <v>0</v>
      </c>
      <c r="J124" s="39">
        <f t="shared" si="12"/>
        <v>0</v>
      </c>
      <c r="K124" s="39">
        <f t="shared" si="12"/>
        <v>0</v>
      </c>
      <c r="L124" s="39">
        <f t="shared" si="12"/>
        <v>0</v>
      </c>
      <c r="M124" s="39">
        <f t="shared" si="12"/>
        <v>1</v>
      </c>
      <c r="N124" s="39">
        <f t="shared" si="12"/>
        <v>0</v>
      </c>
      <c r="O124" s="39">
        <f t="shared" si="12"/>
        <v>0</v>
      </c>
      <c r="P124" s="39">
        <f t="shared" si="12"/>
        <v>0</v>
      </c>
      <c r="Q124" s="39">
        <f t="shared" si="8"/>
        <v>8</v>
      </c>
      <c r="R124" s="39">
        <f t="shared" si="9"/>
        <v>5</v>
      </c>
      <c r="S124" s="39">
        <f t="shared" si="10"/>
        <v>13</v>
      </c>
      <c r="T124" s="4"/>
    </row>
    <row r="125" spans="1:20" ht="27.75" customHeight="1">
      <c r="A125" s="72"/>
      <c r="B125" s="26" t="s">
        <v>111</v>
      </c>
      <c r="C125" s="39">
        <f aca="true" t="shared" si="13" ref="C125:P125">C69+C73+C77+C81+C85+C89+C93+C97+C101+C105+C109+C113+C117+C121</f>
        <v>0</v>
      </c>
      <c r="D125" s="39">
        <f t="shared" si="13"/>
        <v>0</v>
      </c>
      <c r="E125" s="39">
        <f t="shared" si="13"/>
        <v>0</v>
      </c>
      <c r="F125" s="39">
        <f t="shared" si="13"/>
        <v>0</v>
      </c>
      <c r="G125" s="39">
        <f t="shared" si="13"/>
        <v>0</v>
      </c>
      <c r="H125" s="39">
        <f t="shared" si="13"/>
        <v>0</v>
      </c>
      <c r="I125" s="39">
        <f t="shared" si="13"/>
        <v>0</v>
      </c>
      <c r="J125" s="39">
        <f t="shared" si="13"/>
        <v>0</v>
      </c>
      <c r="K125" s="39">
        <f t="shared" si="13"/>
        <v>0</v>
      </c>
      <c r="L125" s="39">
        <f t="shared" si="13"/>
        <v>0</v>
      </c>
      <c r="M125" s="39">
        <f t="shared" si="13"/>
        <v>0</v>
      </c>
      <c r="N125" s="39">
        <f t="shared" si="13"/>
        <v>0</v>
      </c>
      <c r="O125" s="39">
        <f t="shared" si="13"/>
        <v>0</v>
      </c>
      <c r="P125" s="39">
        <f t="shared" si="13"/>
        <v>0</v>
      </c>
      <c r="Q125" s="39">
        <f t="shared" si="8"/>
        <v>0</v>
      </c>
      <c r="R125" s="39">
        <f t="shared" si="9"/>
        <v>0</v>
      </c>
      <c r="S125" s="39">
        <f t="shared" si="10"/>
        <v>0</v>
      </c>
      <c r="T125" s="4"/>
    </row>
    <row r="126" spans="1:20" ht="27.75" customHeight="1">
      <c r="A126" s="72"/>
      <c r="B126" s="26" t="s">
        <v>112</v>
      </c>
      <c r="C126" s="39">
        <f>SUM(C123:C125)</f>
        <v>41</v>
      </c>
      <c r="D126" s="39">
        <f aca="true" t="shared" si="14" ref="D126:P126">SUM(D123:D125)</f>
        <v>96</v>
      </c>
      <c r="E126" s="39">
        <f t="shared" si="14"/>
        <v>1</v>
      </c>
      <c r="F126" s="39">
        <f t="shared" si="14"/>
        <v>2</v>
      </c>
      <c r="G126" s="39">
        <f t="shared" si="14"/>
        <v>0</v>
      </c>
      <c r="H126" s="39">
        <f t="shared" si="14"/>
        <v>0</v>
      </c>
      <c r="I126" s="39">
        <f t="shared" si="14"/>
        <v>0</v>
      </c>
      <c r="J126" s="39">
        <f t="shared" si="14"/>
        <v>0</v>
      </c>
      <c r="K126" s="39">
        <f t="shared" si="14"/>
        <v>0</v>
      </c>
      <c r="L126" s="39">
        <f t="shared" si="14"/>
        <v>0</v>
      </c>
      <c r="M126" s="39">
        <f t="shared" si="14"/>
        <v>1</v>
      </c>
      <c r="N126" s="39">
        <f t="shared" si="14"/>
        <v>0</v>
      </c>
      <c r="O126" s="39">
        <f t="shared" si="14"/>
        <v>0</v>
      </c>
      <c r="P126" s="39">
        <f t="shared" si="14"/>
        <v>0</v>
      </c>
      <c r="Q126" s="39">
        <f t="shared" si="8"/>
        <v>43</v>
      </c>
      <c r="R126" s="39">
        <f t="shared" si="9"/>
        <v>98</v>
      </c>
      <c r="S126" s="39">
        <f t="shared" si="10"/>
        <v>141</v>
      </c>
      <c r="T126" s="4"/>
    </row>
    <row r="127" ht="27.75" customHeight="1"/>
  </sheetData>
  <sheetProtection/>
  <mergeCells count="52">
    <mergeCell ref="A2:B3"/>
    <mergeCell ref="C2:D2"/>
    <mergeCell ref="O2:P2"/>
    <mergeCell ref="Q2:R2"/>
    <mergeCell ref="S2:S3"/>
    <mergeCell ref="E2:F2"/>
    <mergeCell ref="G2:H2"/>
    <mergeCell ref="I2:J2"/>
    <mergeCell ref="K2:L2"/>
    <mergeCell ref="M2:N2"/>
    <mergeCell ref="A16:A19"/>
    <mergeCell ref="A20:A23"/>
    <mergeCell ref="A8:A11"/>
    <mergeCell ref="A12:A15"/>
    <mergeCell ref="A4:A7"/>
    <mergeCell ref="A83:A86"/>
    <mergeCell ref="A32:A35"/>
    <mergeCell ref="A36:A39"/>
    <mergeCell ref="A24:A27"/>
    <mergeCell ref="A28:A31"/>
    <mergeCell ref="A40:A43"/>
    <mergeCell ref="A115:A118"/>
    <mergeCell ref="A111:A114"/>
    <mergeCell ref="A123:A126"/>
    <mergeCell ref="A119:A122"/>
    <mergeCell ref="A56:A59"/>
    <mergeCell ref="A60:A63"/>
    <mergeCell ref="A91:A94"/>
    <mergeCell ref="A87:A90"/>
    <mergeCell ref="A99:A102"/>
    <mergeCell ref="A95:A98"/>
    <mergeCell ref="A107:A110"/>
    <mergeCell ref="A103:A106"/>
    <mergeCell ref="A67:A70"/>
    <mergeCell ref="A75:A78"/>
    <mergeCell ref="A71:A74"/>
    <mergeCell ref="A44:A47"/>
    <mergeCell ref="A79:A82"/>
    <mergeCell ref="A1:S1"/>
    <mergeCell ref="A64:S64"/>
    <mergeCell ref="A65:B66"/>
    <mergeCell ref="C65:D65"/>
    <mergeCell ref="E65:F65"/>
    <mergeCell ref="G65:H65"/>
    <mergeCell ref="I65:J65"/>
    <mergeCell ref="K65:L65"/>
    <mergeCell ref="M65:N65"/>
    <mergeCell ref="O65:P65"/>
    <mergeCell ref="Q65:R65"/>
    <mergeCell ref="S65:S66"/>
    <mergeCell ref="A48:A51"/>
    <mergeCell ref="A52:A55"/>
  </mergeCells>
  <printOptions/>
  <pageMargins left="0.7" right="0.7" top="0.75" bottom="0.75" header="0.3" footer="0.3"/>
  <pageSetup fitToHeight="0" fitToWidth="1" horizontalDpi="600" verticalDpi="600" orientation="portrait" scale="79" r:id="rId1"/>
  <rowBreaks count="1" manualBreakCount="1">
    <brk id="9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6"/>
  <sheetViews>
    <sheetView rightToLeft="1" view="pageBreakPreview" zoomScale="90" zoomScaleNormal="90" zoomScaleSheetLayoutView="90" zoomScalePageLayoutView="0" workbookViewId="0" topLeftCell="A1">
      <selection activeCell="F52" sqref="F52"/>
    </sheetView>
  </sheetViews>
  <sheetFormatPr defaultColWidth="9.00390625" defaultRowHeight="15"/>
  <cols>
    <col min="1" max="1" width="23.57421875" style="48" customWidth="1"/>
    <col min="2" max="2" width="7.8515625" style="8" customWidth="1"/>
    <col min="3" max="3" width="8.00390625" style="8" customWidth="1"/>
    <col min="4" max="4" width="3.7109375" style="8" customWidth="1"/>
    <col min="5" max="5" width="4.28125" style="8" bestFit="1" customWidth="1"/>
    <col min="6" max="6" width="5.00390625" style="8" customWidth="1"/>
    <col min="7" max="7" width="5.8515625" style="8" customWidth="1"/>
    <col min="8" max="9" width="3.7109375" style="8" customWidth="1"/>
    <col min="10" max="10" width="4.28125" style="8" bestFit="1" customWidth="1"/>
    <col min="11" max="11" width="5.7109375" style="8" bestFit="1" customWidth="1"/>
    <col min="12" max="13" width="4.28125" style="8" bestFit="1" customWidth="1"/>
    <col min="14" max="16" width="3.7109375" style="8" customWidth="1"/>
    <col min="17" max="17" width="4.28125" style="8" customWidth="1"/>
    <col min="18" max="18" width="4.57421875" style="8" customWidth="1"/>
    <col min="19" max="19" width="4.28125" style="8" customWidth="1"/>
    <col min="20" max="31" width="3.7109375" style="8" customWidth="1"/>
    <col min="32" max="33" width="5.7109375" style="8" bestFit="1" customWidth="1"/>
    <col min="34" max="34" width="8.8515625" style="9" bestFit="1" customWidth="1"/>
    <col min="35" max="16384" width="9.00390625" style="7" customWidth="1"/>
  </cols>
  <sheetData>
    <row r="1" spans="1:34" ht="27.75">
      <c r="A1" s="47"/>
      <c r="B1" s="91" t="s">
        <v>106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72" customHeight="1">
      <c r="A2" s="84" t="s">
        <v>1</v>
      </c>
      <c r="B2" s="84"/>
      <c r="C2" s="84"/>
      <c r="D2" s="84" t="s">
        <v>3</v>
      </c>
      <c r="E2" s="84"/>
      <c r="F2" s="84" t="s">
        <v>4</v>
      </c>
      <c r="G2" s="84"/>
      <c r="H2" s="84" t="s">
        <v>5</v>
      </c>
      <c r="I2" s="84"/>
      <c r="J2" s="84" t="s">
        <v>6</v>
      </c>
      <c r="K2" s="84"/>
      <c r="L2" s="84" t="s">
        <v>7</v>
      </c>
      <c r="M2" s="84"/>
      <c r="N2" s="84" t="s">
        <v>8</v>
      </c>
      <c r="O2" s="84"/>
      <c r="P2" s="84" t="s">
        <v>9</v>
      </c>
      <c r="Q2" s="84"/>
      <c r="R2" s="84" t="s">
        <v>10</v>
      </c>
      <c r="S2" s="84"/>
      <c r="T2" s="84" t="s">
        <v>11</v>
      </c>
      <c r="U2" s="84"/>
      <c r="V2" s="84" t="s">
        <v>12</v>
      </c>
      <c r="W2" s="84"/>
      <c r="X2" s="84" t="s">
        <v>13</v>
      </c>
      <c r="Y2" s="84"/>
      <c r="Z2" s="84" t="s">
        <v>14</v>
      </c>
      <c r="AA2" s="84"/>
      <c r="AB2" s="84" t="s">
        <v>15</v>
      </c>
      <c r="AC2" s="84"/>
      <c r="AD2" s="84" t="s">
        <v>16</v>
      </c>
      <c r="AE2" s="84"/>
      <c r="AF2" s="92" t="s">
        <v>17</v>
      </c>
      <c r="AG2" s="92"/>
      <c r="AH2" s="92"/>
    </row>
    <row r="3" spans="1:34" ht="29.25" customHeight="1">
      <c r="A3" s="84"/>
      <c r="B3" s="84"/>
      <c r="C3" s="84"/>
      <c r="D3" s="46" t="s">
        <v>19</v>
      </c>
      <c r="E3" s="46" t="s">
        <v>20</v>
      </c>
      <c r="F3" s="46" t="s">
        <v>19</v>
      </c>
      <c r="G3" s="46" t="s">
        <v>20</v>
      </c>
      <c r="H3" s="46" t="s">
        <v>19</v>
      </c>
      <c r="I3" s="46" t="s">
        <v>20</v>
      </c>
      <c r="J3" s="46" t="s">
        <v>19</v>
      </c>
      <c r="K3" s="46" t="s">
        <v>20</v>
      </c>
      <c r="L3" s="46" t="s">
        <v>19</v>
      </c>
      <c r="M3" s="46" t="s">
        <v>20</v>
      </c>
      <c r="N3" s="46" t="s">
        <v>19</v>
      </c>
      <c r="O3" s="46" t="s">
        <v>20</v>
      </c>
      <c r="P3" s="46" t="s">
        <v>19</v>
      </c>
      <c r="Q3" s="46" t="s">
        <v>20</v>
      </c>
      <c r="R3" s="46" t="s">
        <v>19</v>
      </c>
      <c r="S3" s="46" t="s">
        <v>20</v>
      </c>
      <c r="T3" s="46" t="s">
        <v>19</v>
      </c>
      <c r="U3" s="46" t="s">
        <v>20</v>
      </c>
      <c r="V3" s="46" t="s">
        <v>19</v>
      </c>
      <c r="W3" s="46" t="s">
        <v>20</v>
      </c>
      <c r="X3" s="46" t="s">
        <v>19</v>
      </c>
      <c r="Y3" s="46" t="s">
        <v>20</v>
      </c>
      <c r="Z3" s="46" t="s">
        <v>19</v>
      </c>
      <c r="AA3" s="46" t="s">
        <v>20</v>
      </c>
      <c r="AB3" s="46" t="s">
        <v>19</v>
      </c>
      <c r="AC3" s="46" t="s">
        <v>20</v>
      </c>
      <c r="AD3" s="46" t="s">
        <v>19</v>
      </c>
      <c r="AE3" s="46" t="s">
        <v>20</v>
      </c>
      <c r="AF3" s="46" t="s">
        <v>19</v>
      </c>
      <c r="AG3" s="46" t="s">
        <v>20</v>
      </c>
      <c r="AH3" s="46" t="s">
        <v>107</v>
      </c>
    </row>
    <row r="4" spans="1:34" ht="27.75" customHeight="1">
      <c r="A4" s="89" t="s">
        <v>108</v>
      </c>
      <c r="B4" s="90" t="s">
        <v>109</v>
      </c>
      <c r="C4" s="90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26">
        <f>AD4+AB4+Z4+X4+V4+T4+R4+P4+N4+L4+J4+H4+F4+D4</f>
        <v>0</v>
      </c>
      <c r="AG4" s="26">
        <f>AE4+AC4+AA4+Y4+W4+U4+S4+Q4+O4+M4+K4+I4+G4+E4</f>
        <v>0</v>
      </c>
      <c r="AH4" s="26">
        <f>AG4+AF4</f>
        <v>0</v>
      </c>
    </row>
    <row r="5" spans="1:34" ht="27.75" customHeight="1">
      <c r="A5" s="89"/>
      <c r="B5" s="90" t="s">
        <v>110</v>
      </c>
      <c r="C5" s="90"/>
      <c r="D5" s="32">
        <v>0</v>
      </c>
      <c r="E5" s="32">
        <v>1</v>
      </c>
      <c r="F5" s="32">
        <v>0</v>
      </c>
      <c r="G5" s="32">
        <v>1</v>
      </c>
      <c r="H5" s="32">
        <v>0</v>
      </c>
      <c r="I5" s="32">
        <v>0</v>
      </c>
      <c r="J5" s="32">
        <v>2</v>
      </c>
      <c r="K5" s="32">
        <v>1</v>
      </c>
      <c r="L5" s="32">
        <v>0</v>
      </c>
      <c r="M5" s="32">
        <v>2</v>
      </c>
      <c r="N5" s="32">
        <v>0</v>
      </c>
      <c r="O5" s="32">
        <v>0</v>
      </c>
      <c r="P5" s="32">
        <v>0</v>
      </c>
      <c r="Q5" s="32">
        <v>0</v>
      </c>
      <c r="R5" s="32">
        <v>1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26">
        <f aca="true" t="shared" si="0" ref="AF5:AF18">AD5+AB5+Z5+X5+V5+T5+R5+P5+N5+L5+J5+H5+F5+D5</f>
        <v>3</v>
      </c>
      <c r="AG5" s="26">
        <f aca="true" t="shared" si="1" ref="AG5:AG18">AE5+AC5+AA5+Y5+W5+U5+S5+Q5+O5+M5+K5+I5+G5+E5</f>
        <v>5</v>
      </c>
      <c r="AH5" s="26">
        <f aca="true" t="shared" si="2" ref="AH5:AH63">AG5+AF5</f>
        <v>8</v>
      </c>
    </row>
    <row r="6" spans="1:34" ht="27.75" customHeight="1">
      <c r="A6" s="89"/>
      <c r="B6" s="90" t="s">
        <v>111</v>
      </c>
      <c r="C6" s="90"/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26">
        <f t="shared" si="0"/>
        <v>0</v>
      </c>
      <c r="AG6" s="26">
        <f t="shared" si="1"/>
        <v>0</v>
      </c>
      <c r="AH6" s="26">
        <f t="shared" si="2"/>
        <v>0</v>
      </c>
    </row>
    <row r="7" spans="1:34" ht="27.75" customHeight="1">
      <c r="A7" s="89"/>
      <c r="B7" s="88" t="s">
        <v>112</v>
      </c>
      <c r="C7" s="88"/>
      <c r="D7" s="28">
        <v>0</v>
      </c>
      <c r="E7" s="28">
        <v>1</v>
      </c>
      <c r="F7" s="28">
        <v>0</v>
      </c>
      <c r="G7" s="28">
        <v>1</v>
      </c>
      <c r="H7" s="28">
        <v>0</v>
      </c>
      <c r="I7" s="28">
        <v>0</v>
      </c>
      <c r="J7" s="28">
        <v>2</v>
      </c>
      <c r="K7" s="28">
        <v>1</v>
      </c>
      <c r="L7" s="28">
        <v>0</v>
      </c>
      <c r="M7" s="28">
        <v>2</v>
      </c>
      <c r="N7" s="28">
        <v>0</v>
      </c>
      <c r="O7" s="28">
        <v>0</v>
      </c>
      <c r="P7" s="28">
        <v>0</v>
      </c>
      <c r="Q7" s="28">
        <v>0</v>
      </c>
      <c r="R7" s="28">
        <v>1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6">
        <f t="shared" si="0"/>
        <v>3</v>
      </c>
      <c r="AG7" s="26">
        <f t="shared" si="1"/>
        <v>5</v>
      </c>
      <c r="AH7" s="26">
        <f t="shared" si="2"/>
        <v>8</v>
      </c>
    </row>
    <row r="8" spans="1:34" ht="27.75" customHeight="1">
      <c r="A8" s="89" t="s">
        <v>113</v>
      </c>
      <c r="B8" s="90" t="s">
        <v>109</v>
      </c>
      <c r="C8" s="90"/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26">
        <f t="shared" si="0"/>
        <v>0</v>
      </c>
      <c r="AG8" s="26">
        <f t="shared" si="1"/>
        <v>0</v>
      </c>
      <c r="AH8" s="26">
        <f t="shared" si="2"/>
        <v>0</v>
      </c>
    </row>
    <row r="9" spans="1:34" ht="27.75" customHeight="1">
      <c r="A9" s="89"/>
      <c r="B9" s="90" t="s">
        <v>110</v>
      </c>
      <c r="C9" s="90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4</v>
      </c>
      <c r="K9" s="32">
        <v>3</v>
      </c>
      <c r="L9" s="32">
        <v>1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26">
        <f t="shared" si="0"/>
        <v>5</v>
      </c>
      <c r="AG9" s="26">
        <f t="shared" si="1"/>
        <v>3</v>
      </c>
      <c r="AH9" s="26">
        <f t="shared" si="2"/>
        <v>8</v>
      </c>
    </row>
    <row r="10" spans="1:34" ht="27.75" customHeight="1">
      <c r="A10" s="89"/>
      <c r="B10" s="90" t="s">
        <v>111</v>
      </c>
      <c r="C10" s="90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26">
        <f t="shared" si="0"/>
        <v>1</v>
      </c>
      <c r="AG10" s="26">
        <f t="shared" si="1"/>
        <v>0</v>
      </c>
      <c r="AH10" s="26">
        <f t="shared" si="2"/>
        <v>1</v>
      </c>
    </row>
    <row r="11" spans="1:34" ht="27.75" customHeight="1">
      <c r="A11" s="89"/>
      <c r="B11" s="88" t="s">
        <v>112</v>
      </c>
      <c r="C11" s="8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5</v>
      </c>
      <c r="K11" s="28">
        <v>3</v>
      </c>
      <c r="L11" s="28">
        <v>1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6">
        <f t="shared" si="0"/>
        <v>6</v>
      </c>
      <c r="AG11" s="26">
        <f t="shared" si="1"/>
        <v>3</v>
      </c>
      <c r="AH11" s="26">
        <f t="shared" si="2"/>
        <v>9</v>
      </c>
    </row>
    <row r="12" spans="1:34" ht="27.75" customHeight="1">
      <c r="A12" s="89" t="s">
        <v>114</v>
      </c>
      <c r="B12" s="90" t="s">
        <v>109</v>
      </c>
      <c r="C12" s="90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26">
        <f t="shared" si="0"/>
        <v>0</v>
      </c>
      <c r="AG12" s="26">
        <f t="shared" si="1"/>
        <v>0</v>
      </c>
      <c r="AH12" s="26">
        <f t="shared" si="2"/>
        <v>0</v>
      </c>
    </row>
    <row r="13" spans="1:34" ht="27.75" customHeight="1">
      <c r="A13" s="89"/>
      <c r="B13" s="90" t="s">
        <v>110</v>
      </c>
      <c r="C13" s="90"/>
      <c r="D13" s="32">
        <v>0</v>
      </c>
      <c r="E13" s="32">
        <v>0</v>
      </c>
      <c r="F13" s="32">
        <v>0</v>
      </c>
      <c r="G13" s="32">
        <v>0</v>
      </c>
      <c r="H13" s="32">
        <v>1</v>
      </c>
      <c r="I13" s="32">
        <v>0</v>
      </c>
      <c r="J13" s="32">
        <v>2</v>
      </c>
      <c r="K13" s="32">
        <v>2</v>
      </c>
      <c r="L13" s="32">
        <v>0</v>
      </c>
      <c r="M13" s="32">
        <v>0</v>
      </c>
      <c r="N13" s="32">
        <v>0</v>
      </c>
      <c r="O13" s="32">
        <v>1</v>
      </c>
      <c r="P13" s="32">
        <v>0</v>
      </c>
      <c r="Q13" s="32">
        <v>1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26">
        <f t="shared" si="0"/>
        <v>3</v>
      </c>
      <c r="AG13" s="26">
        <f t="shared" si="1"/>
        <v>4</v>
      </c>
      <c r="AH13" s="26">
        <f t="shared" si="2"/>
        <v>7</v>
      </c>
    </row>
    <row r="14" spans="1:34" ht="27.75" customHeight="1">
      <c r="A14" s="89"/>
      <c r="B14" s="90" t="s">
        <v>111</v>
      </c>
      <c r="C14" s="90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26">
        <f t="shared" si="0"/>
        <v>0</v>
      </c>
      <c r="AG14" s="26">
        <f t="shared" si="1"/>
        <v>0</v>
      </c>
      <c r="AH14" s="26">
        <f t="shared" si="2"/>
        <v>0</v>
      </c>
    </row>
    <row r="15" spans="1:34" ht="27.75" customHeight="1">
      <c r="A15" s="89"/>
      <c r="B15" s="88" t="s">
        <v>112</v>
      </c>
      <c r="C15" s="88"/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28">
        <v>0</v>
      </c>
      <c r="J15" s="28">
        <v>2</v>
      </c>
      <c r="K15" s="28">
        <v>2</v>
      </c>
      <c r="L15" s="28">
        <v>0</v>
      </c>
      <c r="M15" s="28">
        <v>0</v>
      </c>
      <c r="N15" s="28">
        <v>0</v>
      </c>
      <c r="O15" s="28">
        <v>1</v>
      </c>
      <c r="P15" s="28">
        <v>0</v>
      </c>
      <c r="Q15" s="28">
        <v>1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6">
        <f t="shared" si="0"/>
        <v>3</v>
      </c>
      <c r="AG15" s="26">
        <f t="shared" si="1"/>
        <v>4</v>
      </c>
      <c r="AH15" s="26">
        <f t="shared" si="2"/>
        <v>7</v>
      </c>
    </row>
    <row r="16" spans="1:34" ht="27.75" customHeight="1">
      <c r="A16" s="89" t="s">
        <v>115</v>
      </c>
      <c r="B16" s="90" t="s">
        <v>109</v>
      </c>
      <c r="C16" s="90"/>
      <c r="D16" s="32">
        <v>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3</v>
      </c>
      <c r="K16" s="32">
        <v>2</v>
      </c>
      <c r="L16" s="32">
        <v>4</v>
      </c>
      <c r="M16" s="32">
        <v>0</v>
      </c>
      <c r="N16" s="32">
        <v>0</v>
      </c>
      <c r="O16" s="32">
        <v>0</v>
      </c>
      <c r="P16" s="32">
        <v>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26">
        <f t="shared" si="0"/>
        <v>10</v>
      </c>
      <c r="AG16" s="26">
        <f t="shared" si="1"/>
        <v>2</v>
      </c>
      <c r="AH16" s="26">
        <f t="shared" si="2"/>
        <v>12</v>
      </c>
    </row>
    <row r="17" spans="1:34" ht="27.75" customHeight="1">
      <c r="A17" s="89"/>
      <c r="B17" s="90" t="s">
        <v>110</v>
      </c>
      <c r="C17" s="90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7</v>
      </c>
      <c r="K17" s="32">
        <v>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26">
        <f t="shared" si="0"/>
        <v>7</v>
      </c>
      <c r="AG17" s="26">
        <f t="shared" si="1"/>
        <v>2</v>
      </c>
      <c r="AH17" s="26">
        <f t="shared" si="2"/>
        <v>9</v>
      </c>
    </row>
    <row r="18" spans="1:34" ht="27.75" customHeight="1">
      <c r="A18" s="89"/>
      <c r="B18" s="90" t="s">
        <v>111</v>
      </c>
      <c r="C18" s="90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26">
        <f t="shared" si="0"/>
        <v>0</v>
      </c>
      <c r="AG18" s="26">
        <f t="shared" si="1"/>
        <v>0</v>
      </c>
      <c r="AH18" s="26">
        <f t="shared" si="2"/>
        <v>0</v>
      </c>
    </row>
    <row r="19" spans="1:34" ht="27.75" customHeight="1">
      <c r="A19" s="89"/>
      <c r="B19" s="88" t="s">
        <v>112</v>
      </c>
      <c r="C19" s="88"/>
      <c r="D19" s="28">
        <v>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10</v>
      </c>
      <c r="K19" s="28">
        <v>4</v>
      </c>
      <c r="L19" s="28">
        <v>4</v>
      </c>
      <c r="M19" s="28">
        <v>0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6">
        <f aca="true" t="shared" si="3" ref="AF19:AF35">AD19+AB19+Z19+X19+V19+T19+R19+P19+N19+L19+J19+H19+F19+D19</f>
        <v>17</v>
      </c>
      <c r="AG19" s="26">
        <f aca="true" t="shared" si="4" ref="AG19:AG35">AE19+AC19+AA19+Y19+W19+U19+S19+Q19+O19+M19+K19+I19+G19+E19</f>
        <v>4</v>
      </c>
      <c r="AH19" s="26">
        <f t="shared" si="2"/>
        <v>21</v>
      </c>
    </row>
    <row r="20" spans="1:34" ht="27.75" customHeight="1">
      <c r="A20" s="89" t="s">
        <v>116</v>
      </c>
      <c r="B20" s="90" t="s">
        <v>109</v>
      </c>
      <c r="C20" s="90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26">
        <f t="shared" si="3"/>
        <v>0</v>
      </c>
      <c r="AG20" s="26">
        <f t="shared" si="4"/>
        <v>0</v>
      </c>
      <c r="AH20" s="26">
        <f t="shared" si="2"/>
        <v>0</v>
      </c>
    </row>
    <row r="21" spans="1:34" ht="27.75" customHeight="1">
      <c r="A21" s="89"/>
      <c r="B21" s="90" t="s">
        <v>110</v>
      </c>
      <c r="C21" s="90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26">
        <f t="shared" si="3"/>
        <v>0</v>
      </c>
      <c r="AG21" s="26">
        <f t="shared" si="4"/>
        <v>0</v>
      </c>
      <c r="AH21" s="26">
        <f t="shared" si="2"/>
        <v>0</v>
      </c>
    </row>
    <row r="22" spans="1:34" ht="27.75" customHeight="1">
      <c r="A22" s="89"/>
      <c r="B22" s="90" t="s">
        <v>111</v>
      </c>
      <c r="C22" s="90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26">
        <f t="shared" si="3"/>
        <v>0</v>
      </c>
      <c r="AG22" s="26">
        <f t="shared" si="4"/>
        <v>0</v>
      </c>
      <c r="AH22" s="26">
        <f t="shared" si="2"/>
        <v>0</v>
      </c>
    </row>
    <row r="23" spans="1:34" ht="27.75" customHeight="1">
      <c r="A23" s="89"/>
      <c r="B23" s="88" t="s">
        <v>112</v>
      </c>
      <c r="C23" s="8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6">
        <f t="shared" si="3"/>
        <v>0</v>
      </c>
      <c r="AG23" s="26">
        <f t="shared" si="4"/>
        <v>0</v>
      </c>
      <c r="AH23" s="26">
        <f t="shared" si="2"/>
        <v>0</v>
      </c>
    </row>
    <row r="24" spans="1:34" ht="27.75" customHeight="1">
      <c r="A24" s="89" t="s">
        <v>117</v>
      </c>
      <c r="B24" s="90" t="s">
        <v>109</v>
      </c>
      <c r="C24" s="90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26">
        <f t="shared" si="3"/>
        <v>0</v>
      </c>
      <c r="AG24" s="26">
        <f t="shared" si="4"/>
        <v>0</v>
      </c>
      <c r="AH24" s="26">
        <f t="shared" si="2"/>
        <v>0</v>
      </c>
    </row>
    <row r="25" spans="1:34" ht="27.75" customHeight="1">
      <c r="A25" s="89"/>
      <c r="B25" s="90" t="s">
        <v>110</v>
      </c>
      <c r="C25" s="90"/>
      <c r="D25" s="32">
        <v>0</v>
      </c>
      <c r="E25" s="32">
        <v>1</v>
      </c>
      <c r="F25" s="32">
        <v>0</v>
      </c>
      <c r="G25" s="32">
        <v>0</v>
      </c>
      <c r="H25" s="32">
        <v>0</v>
      </c>
      <c r="I25" s="32">
        <v>0</v>
      </c>
      <c r="J25" s="32">
        <v>2</v>
      </c>
      <c r="K25" s="32">
        <v>7</v>
      </c>
      <c r="L25" s="32">
        <v>1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26">
        <f t="shared" si="3"/>
        <v>3</v>
      </c>
      <c r="AG25" s="26">
        <f t="shared" si="4"/>
        <v>9</v>
      </c>
      <c r="AH25" s="26">
        <f t="shared" si="2"/>
        <v>12</v>
      </c>
    </row>
    <row r="26" spans="1:34" ht="27.75" customHeight="1">
      <c r="A26" s="89"/>
      <c r="B26" s="90" t="s">
        <v>111</v>
      </c>
      <c r="C26" s="90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1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26">
        <f t="shared" si="3"/>
        <v>1</v>
      </c>
      <c r="AG26" s="26">
        <f t="shared" si="4"/>
        <v>0</v>
      </c>
      <c r="AH26" s="26">
        <f t="shared" si="2"/>
        <v>1</v>
      </c>
    </row>
    <row r="27" spans="1:34" ht="27.75" customHeight="1">
      <c r="A27" s="89"/>
      <c r="B27" s="88" t="s">
        <v>112</v>
      </c>
      <c r="C27" s="88"/>
      <c r="D27" s="28">
        <v>0</v>
      </c>
      <c r="E27" s="28">
        <v>1</v>
      </c>
      <c r="F27" s="28">
        <v>0</v>
      </c>
      <c r="G27" s="28">
        <v>0</v>
      </c>
      <c r="H27" s="28">
        <v>0</v>
      </c>
      <c r="I27" s="28">
        <v>0</v>
      </c>
      <c r="J27" s="28">
        <v>3</v>
      </c>
      <c r="K27" s="28">
        <v>7</v>
      </c>
      <c r="L27" s="28">
        <v>1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6">
        <f t="shared" si="3"/>
        <v>4</v>
      </c>
      <c r="AG27" s="26">
        <f t="shared" si="4"/>
        <v>9</v>
      </c>
      <c r="AH27" s="26">
        <f t="shared" si="2"/>
        <v>13</v>
      </c>
    </row>
    <row r="28" spans="1:34" ht="27.75" customHeight="1">
      <c r="A28" s="89" t="s">
        <v>118</v>
      </c>
      <c r="B28" s="90" t="s">
        <v>109</v>
      </c>
      <c r="C28" s="90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26">
        <f t="shared" si="3"/>
        <v>0</v>
      </c>
      <c r="AG28" s="26">
        <f t="shared" si="4"/>
        <v>1</v>
      </c>
      <c r="AH28" s="26">
        <f t="shared" si="2"/>
        <v>1</v>
      </c>
    </row>
    <row r="29" spans="1:34" ht="27.75" customHeight="1">
      <c r="A29" s="89"/>
      <c r="B29" s="90" t="s">
        <v>110</v>
      </c>
      <c r="C29" s="90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4</v>
      </c>
      <c r="K29" s="32">
        <v>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1</v>
      </c>
      <c r="AC29" s="32">
        <v>0</v>
      </c>
      <c r="AD29" s="32">
        <v>0</v>
      </c>
      <c r="AE29" s="32">
        <v>0</v>
      </c>
      <c r="AF29" s="26">
        <f t="shared" si="3"/>
        <v>6</v>
      </c>
      <c r="AG29" s="26">
        <f t="shared" si="4"/>
        <v>0</v>
      </c>
      <c r="AH29" s="26">
        <f t="shared" si="2"/>
        <v>6</v>
      </c>
    </row>
    <row r="30" spans="1:34" ht="27.75" customHeight="1">
      <c r="A30" s="89"/>
      <c r="B30" s="90" t="s">
        <v>111</v>
      </c>
      <c r="C30" s="90"/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1</v>
      </c>
      <c r="M30" s="32">
        <v>1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26">
        <f t="shared" si="3"/>
        <v>1</v>
      </c>
      <c r="AG30" s="26">
        <f t="shared" si="4"/>
        <v>1</v>
      </c>
      <c r="AH30" s="26">
        <f t="shared" si="2"/>
        <v>2</v>
      </c>
    </row>
    <row r="31" spans="1:34" ht="27.75" customHeight="1">
      <c r="A31" s="89"/>
      <c r="B31" s="88" t="s">
        <v>112</v>
      </c>
      <c r="C31" s="8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4</v>
      </c>
      <c r="K31" s="28">
        <v>1</v>
      </c>
      <c r="L31" s="28">
        <v>2</v>
      </c>
      <c r="M31" s="28">
        <v>1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1</v>
      </c>
      <c r="AC31" s="28">
        <v>0</v>
      </c>
      <c r="AD31" s="28">
        <v>0</v>
      </c>
      <c r="AE31" s="28">
        <v>0</v>
      </c>
      <c r="AF31" s="26">
        <f t="shared" si="3"/>
        <v>7</v>
      </c>
      <c r="AG31" s="26">
        <f t="shared" si="4"/>
        <v>2</v>
      </c>
      <c r="AH31" s="26">
        <f t="shared" si="2"/>
        <v>9</v>
      </c>
    </row>
    <row r="32" spans="1:34" ht="27.75" customHeight="1">
      <c r="A32" s="89" t="s">
        <v>119</v>
      </c>
      <c r="B32" s="90" t="s">
        <v>109</v>
      </c>
      <c r="C32" s="90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26">
        <f t="shared" si="3"/>
        <v>0</v>
      </c>
      <c r="AG32" s="26">
        <f t="shared" si="4"/>
        <v>1</v>
      </c>
      <c r="AH32" s="26">
        <f t="shared" si="2"/>
        <v>1</v>
      </c>
    </row>
    <row r="33" spans="1:34" ht="27.75" customHeight="1">
      <c r="A33" s="89"/>
      <c r="B33" s="90" t="s">
        <v>110</v>
      </c>
      <c r="C33" s="90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1</v>
      </c>
      <c r="K33" s="32">
        <v>2</v>
      </c>
      <c r="L33" s="32">
        <v>0</v>
      </c>
      <c r="M33" s="32">
        <v>1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26">
        <f t="shared" si="3"/>
        <v>1</v>
      </c>
      <c r="AG33" s="26">
        <f t="shared" si="4"/>
        <v>3</v>
      </c>
      <c r="AH33" s="26">
        <f t="shared" si="2"/>
        <v>4</v>
      </c>
    </row>
    <row r="34" spans="1:34" ht="27.75" customHeight="1">
      <c r="A34" s="89"/>
      <c r="B34" s="90" t="s">
        <v>111</v>
      </c>
      <c r="C34" s="90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1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26">
        <f t="shared" si="3"/>
        <v>0</v>
      </c>
      <c r="AG34" s="26">
        <f t="shared" si="4"/>
        <v>1</v>
      </c>
      <c r="AH34" s="26">
        <f t="shared" si="2"/>
        <v>1</v>
      </c>
    </row>
    <row r="35" spans="1:34" ht="27.75" customHeight="1">
      <c r="A35" s="89"/>
      <c r="B35" s="88" t="s">
        <v>112</v>
      </c>
      <c r="C35" s="8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1</v>
      </c>
      <c r="K35" s="28">
        <v>4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6">
        <f t="shared" si="3"/>
        <v>1</v>
      </c>
      <c r="AG35" s="26">
        <f t="shared" si="4"/>
        <v>5</v>
      </c>
      <c r="AH35" s="26">
        <f t="shared" si="2"/>
        <v>6</v>
      </c>
    </row>
    <row r="36" spans="1:34" ht="27.75" customHeight="1">
      <c r="A36" s="89" t="s">
        <v>120</v>
      </c>
      <c r="B36" s="90" t="s">
        <v>109</v>
      </c>
      <c r="C36" s="90"/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3</v>
      </c>
      <c r="K36" s="32">
        <v>7</v>
      </c>
      <c r="L36" s="32">
        <v>1</v>
      </c>
      <c r="M36" s="32">
        <v>1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1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26">
        <f>AD36+AB36+Z36+X36+V36+T36+R36+P36+N36+L36+J36+H36+F36+D36</f>
        <v>5</v>
      </c>
      <c r="AG36" s="26">
        <f>AE36+AC36+AA36+Y36+W36+U36+S36+Q36+O36+M36+K36+I36+G36+E36</f>
        <v>8</v>
      </c>
      <c r="AH36" s="26">
        <f t="shared" si="2"/>
        <v>13</v>
      </c>
    </row>
    <row r="37" spans="1:34" ht="27.75" customHeight="1">
      <c r="A37" s="89"/>
      <c r="B37" s="90" t="s">
        <v>110</v>
      </c>
      <c r="C37" s="90"/>
      <c r="D37" s="32">
        <v>0</v>
      </c>
      <c r="E37" s="32">
        <v>1</v>
      </c>
      <c r="F37" s="32">
        <v>0</v>
      </c>
      <c r="G37" s="32">
        <v>0</v>
      </c>
      <c r="H37" s="32">
        <v>0</v>
      </c>
      <c r="I37" s="32">
        <v>0</v>
      </c>
      <c r="J37" s="32">
        <v>4</v>
      </c>
      <c r="K37" s="32">
        <v>5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26">
        <f aca="true" t="shared" si="5" ref="AF37:AF63">AD37+AB37+Z37+X37+V37+T37+R37+P37+N37+L37+J37+H37+F37+D37</f>
        <v>4</v>
      </c>
      <c r="AG37" s="26">
        <f aca="true" t="shared" si="6" ref="AG37:AG63">AE37+AC37+AA37+Y37+W37+U37+S37+Q37+O37+M37+K37+I37+G37+E37</f>
        <v>6</v>
      </c>
      <c r="AH37" s="26">
        <f t="shared" si="2"/>
        <v>10</v>
      </c>
    </row>
    <row r="38" spans="1:34" ht="27.75" customHeight="1">
      <c r="A38" s="89"/>
      <c r="B38" s="90" t="s">
        <v>111</v>
      </c>
      <c r="C38" s="90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26">
        <f t="shared" si="5"/>
        <v>1</v>
      </c>
      <c r="AG38" s="26">
        <f t="shared" si="6"/>
        <v>0</v>
      </c>
      <c r="AH38" s="26">
        <f t="shared" si="2"/>
        <v>1</v>
      </c>
    </row>
    <row r="39" spans="1:34" ht="27.75" customHeight="1">
      <c r="A39" s="89"/>
      <c r="B39" s="88" t="s">
        <v>112</v>
      </c>
      <c r="C39" s="88"/>
      <c r="D39" s="28">
        <v>0</v>
      </c>
      <c r="E39" s="28">
        <v>1</v>
      </c>
      <c r="F39" s="28">
        <v>0</v>
      </c>
      <c r="G39" s="28">
        <v>0</v>
      </c>
      <c r="H39" s="28">
        <v>0</v>
      </c>
      <c r="I39" s="28">
        <v>0</v>
      </c>
      <c r="J39" s="28">
        <v>8</v>
      </c>
      <c r="K39" s="28">
        <v>12</v>
      </c>
      <c r="L39" s="28">
        <v>1</v>
      </c>
      <c r="M39" s="28">
        <v>1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1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6">
        <f t="shared" si="5"/>
        <v>10</v>
      </c>
      <c r="AG39" s="26">
        <f t="shared" si="6"/>
        <v>14</v>
      </c>
      <c r="AH39" s="26">
        <f t="shared" si="2"/>
        <v>24</v>
      </c>
    </row>
    <row r="40" spans="1:34" ht="27.75" customHeight="1">
      <c r="A40" s="89" t="s">
        <v>121</v>
      </c>
      <c r="B40" s="90" t="s">
        <v>109</v>
      </c>
      <c r="C40" s="90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26">
        <f t="shared" si="5"/>
        <v>0</v>
      </c>
      <c r="AG40" s="26">
        <f t="shared" si="6"/>
        <v>0</v>
      </c>
      <c r="AH40" s="26">
        <f t="shared" si="2"/>
        <v>0</v>
      </c>
    </row>
    <row r="41" spans="1:34" ht="27.75" customHeight="1">
      <c r="A41" s="89"/>
      <c r="B41" s="90" t="s">
        <v>110</v>
      </c>
      <c r="C41" s="90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4</v>
      </c>
      <c r="K41" s="32">
        <v>3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26">
        <f t="shared" si="5"/>
        <v>5</v>
      </c>
      <c r="AG41" s="26">
        <f t="shared" si="6"/>
        <v>3</v>
      </c>
      <c r="AH41" s="26">
        <f t="shared" si="2"/>
        <v>8</v>
      </c>
    </row>
    <row r="42" spans="1:34" ht="27.75" customHeight="1">
      <c r="A42" s="89"/>
      <c r="B42" s="90" t="s">
        <v>111</v>
      </c>
      <c r="C42" s="90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26">
        <f t="shared" si="5"/>
        <v>0</v>
      </c>
      <c r="AG42" s="26">
        <f t="shared" si="6"/>
        <v>0</v>
      </c>
      <c r="AH42" s="26">
        <f t="shared" si="2"/>
        <v>0</v>
      </c>
    </row>
    <row r="43" spans="1:34" ht="27.75" customHeight="1">
      <c r="A43" s="89"/>
      <c r="B43" s="88" t="s">
        <v>112</v>
      </c>
      <c r="C43" s="8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4</v>
      </c>
      <c r="K43" s="28">
        <v>3</v>
      </c>
      <c r="L43" s="28">
        <v>1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6">
        <f t="shared" si="5"/>
        <v>5</v>
      </c>
      <c r="AG43" s="26">
        <f t="shared" si="6"/>
        <v>3</v>
      </c>
      <c r="AH43" s="26">
        <f t="shared" si="2"/>
        <v>8</v>
      </c>
    </row>
    <row r="44" spans="1:34" ht="27.75" customHeight="1">
      <c r="A44" s="89" t="s">
        <v>122</v>
      </c>
      <c r="B44" s="90" t="s">
        <v>109</v>
      </c>
      <c r="C44" s="90"/>
      <c r="D44" s="32">
        <v>1</v>
      </c>
      <c r="E44" s="32">
        <v>9</v>
      </c>
      <c r="F44" s="32">
        <v>0</v>
      </c>
      <c r="G44" s="32">
        <v>0</v>
      </c>
      <c r="H44" s="32">
        <v>0</v>
      </c>
      <c r="I44" s="32">
        <v>0</v>
      </c>
      <c r="J44" s="32">
        <v>22</v>
      </c>
      <c r="K44" s="32">
        <v>87</v>
      </c>
      <c r="L44" s="32">
        <v>3</v>
      </c>
      <c r="M44" s="32">
        <v>24</v>
      </c>
      <c r="N44" s="32">
        <v>0</v>
      </c>
      <c r="O44" s="32">
        <v>0</v>
      </c>
      <c r="P44" s="32">
        <v>1</v>
      </c>
      <c r="Q44" s="32">
        <v>0</v>
      </c>
      <c r="R44" s="32">
        <v>0</v>
      </c>
      <c r="S44" s="32">
        <v>0</v>
      </c>
      <c r="T44" s="32">
        <v>1</v>
      </c>
      <c r="U44" s="32">
        <v>0</v>
      </c>
      <c r="V44" s="32">
        <v>2</v>
      </c>
      <c r="W44" s="32">
        <v>0</v>
      </c>
      <c r="X44" s="32">
        <v>1</v>
      </c>
      <c r="Y44" s="32">
        <v>0</v>
      </c>
      <c r="Z44" s="32">
        <v>0</v>
      </c>
      <c r="AA44" s="32">
        <v>0</v>
      </c>
      <c r="AB44" s="32">
        <v>1</v>
      </c>
      <c r="AC44" s="32">
        <v>0</v>
      </c>
      <c r="AD44" s="32">
        <v>0</v>
      </c>
      <c r="AE44" s="32">
        <v>0</v>
      </c>
      <c r="AF44" s="26">
        <f t="shared" si="5"/>
        <v>32</v>
      </c>
      <c r="AG44" s="26">
        <f t="shared" si="6"/>
        <v>120</v>
      </c>
      <c r="AH44" s="26">
        <f t="shared" si="2"/>
        <v>152</v>
      </c>
    </row>
    <row r="45" spans="1:34" ht="27.75" customHeight="1">
      <c r="A45" s="89"/>
      <c r="B45" s="90" t="s">
        <v>110</v>
      </c>
      <c r="C45" s="90"/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1</v>
      </c>
      <c r="K45" s="32">
        <v>4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26">
        <f t="shared" si="5"/>
        <v>1</v>
      </c>
      <c r="AG45" s="26">
        <f t="shared" si="6"/>
        <v>4</v>
      </c>
      <c r="AH45" s="26">
        <f t="shared" si="2"/>
        <v>5</v>
      </c>
    </row>
    <row r="46" spans="1:34" ht="27.75" customHeight="1">
      <c r="A46" s="89"/>
      <c r="B46" s="90" t="s">
        <v>111</v>
      </c>
      <c r="C46" s="90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26">
        <f t="shared" si="5"/>
        <v>0</v>
      </c>
      <c r="AG46" s="26">
        <f t="shared" si="6"/>
        <v>0</v>
      </c>
      <c r="AH46" s="26">
        <f t="shared" si="2"/>
        <v>0</v>
      </c>
    </row>
    <row r="47" spans="1:34" ht="27.75" customHeight="1">
      <c r="A47" s="89"/>
      <c r="B47" s="88" t="s">
        <v>112</v>
      </c>
      <c r="C47" s="88"/>
      <c r="D47" s="28">
        <v>1</v>
      </c>
      <c r="E47" s="28">
        <v>9</v>
      </c>
      <c r="F47" s="28">
        <v>0</v>
      </c>
      <c r="G47" s="28">
        <v>0</v>
      </c>
      <c r="H47" s="28">
        <v>0</v>
      </c>
      <c r="I47" s="28">
        <v>0</v>
      </c>
      <c r="J47" s="28">
        <v>23</v>
      </c>
      <c r="K47" s="28">
        <v>91</v>
      </c>
      <c r="L47" s="28">
        <v>3</v>
      </c>
      <c r="M47" s="28">
        <v>24</v>
      </c>
      <c r="N47" s="28">
        <v>0</v>
      </c>
      <c r="O47" s="28">
        <v>0</v>
      </c>
      <c r="P47" s="28">
        <v>1</v>
      </c>
      <c r="Q47" s="28">
        <v>0</v>
      </c>
      <c r="R47" s="28">
        <v>0</v>
      </c>
      <c r="S47" s="28">
        <v>0</v>
      </c>
      <c r="T47" s="28">
        <v>1</v>
      </c>
      <c r="U47" s="28">
        <v>0</v>
      </c>
      <c r="V47" s="28">
        <v>2</v>
      </c>
      <c r="W47" s="28">
        <v>0</v>
      </c>
      <c r="X47" s="28">
        <v>1</v>
      </c>
      <c r="Y47" s="28">
        <v>0</v>
      </c>
      <c r="Z47" s="28">
        <v>0</v>
      </c>
      <c r="AA47" s="28">
        <v>0</v>
      </c>
      <c r="AB47" s="28">
        <v>1</v>
      </c>
      <c r="AC47" s="28">
        <v>0</v>
      </c>
      <c r="AD47" s="28">
        <v>0</v>
      </c>
      <c r="AE47" s="28">
        <v>0</v>
      </c>
      <c r="AF47" s="26">
        <f t="shared" si="5"/>
        <v>33</v>
      </c>
      <c r="AG47" s="26">
        <f t="shared" si="6"/>
        <v>124</v>
      </c>
      <c r="AH47" s="26">
        <f t="shared" si="2"/>
        <v>157</v>
      </c>
    </row>
    <row r="48" spans="1:34" ht="27.75" customHeight="1">
      <c r="A48" s="89" t="s">
        <v>123</v>
      </c>
      <c r="B48" s="90" t="s">
        <v>109</v>
      </c>
      <c r="C48" s="90"/>
      <c r="D48" s="32">
        <v>0</v>
      </c>
      <c r="E48" s="32">
        <v>1</v>
      </c>
      <c r="F48" s="32">
        <v>0</v>
      </c>
      <c r="G48" s="32">
        <v>0</v>
      </c>
      <c r="H48" s="32">
        <v>1</v>
      </c>
      <c r="I48" s="32">
        <v>0</v>
      </c>
      <c r="J48" s="32">
        <v>6</v>
      </c>
      <c r="K48" s="32">
        <v>11</v>
      </c>
      <c r="L48" s="32">
        <v>32</v>
      </c>
      <c r="M48" s="32">
        <v>59</v>
      </c>
      <c r="N48" s="32">
        <v>0</v>
      </c>
      <c r="O48" s="32">
        <v>0</v>
      </c>
      <c r="P48" s="32">
        <v>0</v>
      </c>
      <c r="Q48" s="32">
        <v>0</v>
      </c>
      <c r="R48" s="32">
        <v>4</v>
      </c>
      <c r="S48" s="32">
        <v>0</v>
      </c>
      <c r="T48" s="32">
        <v>3</v>
      </c>
      <c r="U48" s="32">
        <v>1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26">
        <f t="shared" si="5"/>
        <v>46</v>
      </c>
      <c r="AG48" s="26">
        <f t="shared" si="6"/>
        <v>72</v>
      </c>
      <c r="AH48" s="26">
        <f t="shared" si="2"/>
        <v>118</v>
      </c>
    </row>
    <row r="49" spans="1:34" ht="27.75" customHeight="1">
      <c r="A49" s="89"/>
      <c r="B49" s="90" t="s">
        <v>110</v>
      </c>
      <c r="C49" s="90"/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26">
        <f t="shared" si="5"/>
        <v>0</v>
      </c>
      <c r="AG49" s="26">
        <f t="shared" si="6"/>
        <v>0</v>
      </c>
      <c r="AH49" s="26">
        <f t="shared" si="2"/>
        <v>0</v>
      </c>
    </row>
    <row r="50" spans="1:34" ht="27.75" customHeight="1">
      <c r="A50" s="89"/>
      <c r="B50" s="90" t="s">
        <v>111</v>
      </c>
      <c r="C50" s="90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26">
        <f t="shared" si="5"/>
        <v>0</v>
      </c>
      <c r="AG50" s="26">
        <f t="shared" si="6"/>
        <v>0</v>
      </c>
      <c r="AH50" s="26">
        <f t="shared" si="2"/>
        <v>0</v>
      </c>
    </row>
    <row r="51" spans="1:34" ht="27.75" customHeight="1">
      <c r="A51" s="89"/>
      <c r="B51" s="88" t="s">
        <v>112</v>
      </c>
      <c r="C51" s="88"/>
      <c r="D51" s="28">
        <v>0</v>
      </c>
      <c r="E51" s="28">
        <v>1</v>
      </c>
      <c r="F51" s="28">
        <v>0</v>
      </c>
      <c r="G51" s="28">
        <v>0</v>
      </c>
      <c r="H51" s="28">
        <v>1</v>
      </c>
      <c r="I51" s="28">
        <v>0</v>
      </c>
      <c r="J51" s="28">
        <v>6</v>
      </c>
      <c r="K51" s="28">
        <v>11</v>
      </c>
      <c r="L51" s="28">
        <v>32</v>
      </c>
      <c r="M51" s="28">
        <v>59</v>
      </c>
      <c r="N51" s="28">
        <v>0</v>
      </c>
      <c r="O51" s="28">
        <v>0</v>
      </c>
      <c r="P51" s="28">
        <v>0</v>
      </c>
      <c r="Q51" s="28">
        <v>0</v>
      </c>
      <c r="R51" s="28">
        <v>4</v>
      </c>
      <c r="S51" s="28">
        <v>0</v>
      </c>
      <c r="T51" s="28">
        <v>3</v>
      </c>
      <c r="U51" s="28">
        <v>1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6">
        <f t="shared" si="5"/>
        <v>46</v>
      </c>
      <c r="AG51" s="26">
        <f t="shared" si="6"/>
        <v>72</v>
      </c>
      <c r="AH51" s="26">
        <f t="shared" si="2"/>
        <v>118</v>
      </c>
    </row>
    <row r="52" spans="1:34" ht="27.75" customHeight="1">
      <c r="A52" s="89" t="s">
        <v>124</v>
      </c>
      <c r="B52" s="90" t="s">
        <v>109</v>
      </c>
      <c r="C52" s="9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8</v>
      </c>
      <c r="K52" s="32">
        <v>4</v>
      </c>
      <c r="L52" s="32">
        <v>3</v>
      </c>
      <c r="M52" s="32">
        <v>1</v>
      </c>
      <c r="N52" s="32">
        <v>0</v>
      </c>
      <c r="O52" s="32">
        <v>0</v>
      </c>
      <c r="P52" s="32">
        <v>0</v>
      </c>
      <c r="Q52" s="32">
        <v>0</v>
      </c>
      <c r="R52" s="32">
        <v>3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26">
        <f t="shared" si="5"/>
        <v>14</v>
      </c>
      <c r="AG52" s="26">
        <f t="shared" si="6"/>
        <v>5</v>
      </c>
      <c r="AH52" s="26">
        <f t="shared" si="2"/>
        <v>19</v>
      </c>
    </row>
    <row r="53" spans="1:34" ht="27.75" customHeight="1">
      <c r="A53" s="89"/>
      <c r="B53" s="90" t="s">
        <v>110</v>
      </c>
      <c r="C53" s="90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26">
        <f t="shared" si="5"/>
        <v>0</v>
      </c>
      <c r="AG53" s="26">
        <f t="shared" si="6"/>
        <v>0</v>
      </c>
      <c r="AH53" s="26">
        <f t="shared" si="2"/>
        <v>0</v>
      </c>
    </row>
    <row r="54" spans="1:34" ht="27.75" customHeight="1">
      <c r="A54" s="89"/>
      <c r="B54" s="90" t="s">
        <v>111</v>
      </c>
      <c r="C54" s="9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26">
        <f t="shared" si="5"/>
        <v>0</v>
      </c>
      <c r="AG54" s="26">
        <f t="shared" si="6"/>
        <v>0</v>
      </c>
      <c r="AH54" s="26">
        <f t="shared" si="2"/>
        <v>0</v>
      </c>
    </row>
    <row r="55" spans="1:34" ht="27.75" customHeight="1">
      <c r="A55" s="89"/>
      <c r="B55" s="88" t="s">
        <v>112</v>
      </c>
      <c r="C55" s="8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6</v>
      </c>
      <c r="K55" s="28">
        <v>4</v>
      </c>
      <c r="L55" s="28">
        <v>3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3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6">
        <f t="shared" si="5"/>
        <v>12</v>
      </c>
      <c r="AG55" s="26">
        <f t="shared" si="6"/>
        <v>4</v>
      </c>
      <c r="AH55" s="26">
        <f t="shared" si="2"/>
        <v>16</v>
      </c>
    </row>
    <row r="56" spans="1:34" ht="27.75" customHeight="1">
      <c r="A56" s="89" t="s">
        <v>125</v>
      </c>
      <c r="B56" s="89" t="s">
        <v>126</v>
      </c>
      <c r="C56" s="89"/>
      <c r="D56" s="32">
        <v>0</v>
      </c>
      <c r="E56" s="32">
        <v>1</v>
      </c>
      <c r="F56" s="32">
        <v>0</v>
      </c>
      <c r="G56" s="32">
        <v>0</v>
      </c>
      <c r="H56" s="32">
        <v>0</v>
      </c>
      <c r="I56" s="32">
        <v>0</v>
      </c>
      <c r="J56" s="32">
        <v>1</v>
      </c>
      <c r="K56" s="32">
        <v>6</v>
      </c>
      <c r="L56" s="32">
        <v>2</v>
      </c>
      <c r="M56" s="32">
        <v>1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2</v>
      </c>
      <c r="W56" s="32">
        <v>0</v>
      </c>
      <c r="X56" s="32">
        <v>1</v>
      </c>
      <c r="Y56" s="32">
        <v>0</v>
      </c>
      <c r="Z56" s="32">
        <v>1</v>
      </c>
      <c r="AA56" s="32">
        <v>0</v>
      </c>
      <c r="AB56" s="32">
        <v>0</v>
      </c>
      <c r="AC56" s="32">
        <v>1</v>
      </c>
      <c r="AD56" s="32">
        <v>0</v>
      </c>
      <c r="AE56" s="32">
        <v>0</v>
      </c>
      <c r="AF56" s="26">
        <f t="shared" si="5"/>
        <v>7</v>
      </c>
      <c r="AG56" s="26">
        <f t="shared" si="6"/>
        <v>9</v>
      </c>
      <c r="AH56" s="26">
        <f t="shared" si="2"/>
        <v>16</v>
      </c>
    </row>
    <row r="57" spans="1:34" ht="27.75" customHeight="1">
      <c r="A57" s="89"/>
      <c r="B57" s="89" t="s">
        <v>127</v>
      </c>
      <c r="C57" s="89"/>
      <c r="D57" s="32">
        <v>0</v>
      </c>
      <c r="E57" s="32">
        <v>1</v>
      </c>
      <c r="F57" s="32">
        <v>0</v>
      </c>
      <c r="G57" s="32">
        <v>0</v>
      </c>
      <c r="H57" s="32">
        <v>1</v>
      </c>
      <c r="I57" s="32">
        <v>0</v>
      </c>
      <c r="J57" s="32">
        <v>8</v>
      </c>
      <c r="K57" s="32">
        <v>12</v>
      </c>
      <c r="L57" s="32">
        <v>1</v>
      </c>
      <c r="M57" s="32">
        <v>0</v>
      </c>
      <c r="N57" s="32">
        <v>0</v>
      </c>
      <c r="O57" s="32">
        <v>0</v>
      </c>
      <c r="P57" s="32">
        <v>0</v>
      </c>
      <c r="Q57" s="32">
        <v>1</v>
      </c>
      <c r="R57" s="32">
        <v>0</v>
      </c>
      <c r="S57" s="32">
        <v>0</v>
      </c>
      <c r="T57" s="32">
        <v>1</v>
      </c>
      <c r="U57" s="32">
        <v>0</v>
      </c>
      <c r="V57" s="32">
        <v>1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1</v>
      </c>
      <c r="AC57" s="32">
        <v>0</v>
      </c>
      <c r="AD57" s="32">
        <v>0</v>
      </c>
      <c r="AE57" s="32">
        <v>0</v>
      </c>
      <c r="AF57" s="26">
        <f t="shared" si="5"/>
        <v>13</v>
      </c>
      <c r="AG57" s="26">
        <f t="shared" si="6"/>
        <v>14</v>
      </c>
      <c r="AH57" s="26">
        <f t="shared" si="2"/>
        <v>27</v>
      </c>
    </row>
    <row r="58" spans="1:34" ht="27.75" customHeight="1">
      <c r="A58" s="89"/>
      <c r="B58" s="90" t="s">
        <v>111</v>
      </c>
      <c r="C58" s="90"/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26">
        <f t="shared" si="5"/>
        <v>0</v>
      </c>
      <c r="AG58" s="26">
        <f t="shared" si="6"/>
        <v>0</v>
      </c>
      <c r="AH58" s="26">
        <f t="shared" si="2"/>
        <v>0</v>
      </c>
    </row>
    <row r="59" spans="1:34" ht="27.75" customHeight="1">
      <c r="A59" s="89"/>
      <c r="B59" s="88" t="s">
        <v>112</v>
      </c>
      <c r="C59" s="88"/>
      <c r="D59" s="28">
        <v>0</v>
      </c>
      <c r="E59" s="28">
        <v>2</v>
      </c>
      <c r="F59" s="28">
        <v>0</v>
      </c>
      <c r="G59" s="28">
        <v>0</v>
      </c>
      <c r="H59" s="28">
        <v>1</v>
      </c>
      <c r="I59" s="28">
        <v>0</v>
      </c>
      <c r="J59" s="28">
        <v>9</v>
      </c>
      <c r="K59" s="28">
        <v>18</v>
      </c>
      <c r="L59" s="28">
        <v>3</v>
      </c>
      <c r="M59" s="28">
        <v>1</v>
      </c>
      <c r="N59" s="28">
        <v>0</v>
      </c>
      <c r="O59" s="28">
        <v>0</v>
      </c>
      <c r="P59" s="28">
        <v>0</v>
      </c>
      <c r="Q59" s="28">
        <v>1</v>
      </c>
      <c r="R59" s="28">
        <v>0</v>
      </c>
      <c r="S59" s="28">
        <v>0</v>
      </c>
      <c r="T59" s="28">
        <v>1</v>
      </c>
      <c r="U59" s="28">
        <v>0</v>
      </c>
      <c r="V59" s="28">
        <v>3</v>
      </c>
      <c r="W59" s="28">
        <v>0</v>
      </c>
      <c r="X59" s="28">
        <v>1</v>
      </c>
      <c r="Y59" s="28">
        <v>0</v>
      </c>
      <c r="Z59" s="28">
        <v>1</v>
      </c>
      <c r="AA59" s="28">
        <v>0</v>
      </c>
      <c r="AB59" s="28">
        <v>1</v>
      </c>
      <c r="AC59" s="28">
        <v>1</v>
      </c>
      <c r="AD59" s="28">
        <v>0</v>
      </c>
      <c r="AE59" s="28">
        <v>0</v>
      </c>
      <c r="AF59" s="26">
        <f t="shared" si="5"/>
        <v>20</v>
      </c>
      <c r="AG59" s="26">
        <f t="shared" si="6"/>
        <v>23</v>
      </c>
      <c r="AH59" s="26">
        <f t="shared" si="2"/>
        <v>43</v>
      </c>
    </row>
    <row r="60" spans="1:34" ht="27.75" customHeight="1">
      <c r="A60" s="72" t="s">
        <v>95</v>
      </c>
      <c r="B60" s="77" t="s">
        <v>109</v>
      </c>
      <c r="C60" s="77"/>
      <c r="D60" s="26">
        <f>D4+D8+D12+D16+D20+D24+D28+D32+D36+D40+D44+D48+D52+D56</f>
        <v>3</v>
      </c>
      <c r="E60" s="26">
        <f aca="true" t="shared" si="7" ref="E60:AE60">E4+E8+E12+E16+E20+E24+E28+E32+E36+E40+E44+E48+E52+E56</f>
        <v>11</v>
      </c>
      <c r="F60" s="26">
        <f t="shared" si="7"/>
        <v>0</v>
      </c>
      <c r="G60" s="26">
        <f t="shared" si="7"/>
        <v>0</v>
      </c>
      <c r="H60" s="26">
        <f t="shared" si="7"/>
        <v>1</v>
      </c>
      <c r="I60" s="26">
        <f t="shared" si="7"/>
        <v>0</v>
      </c>
      <c r="J60" s="26">
        <f t="shared" si="7"/>
        <v>43</v>
      </c>
      <c r="K60" s="26">
        <f t="shared" si="7"/>
        <v>119</v>
      </c>
      <c r="L60" s="26">
        <f t="shared" si="7"/>
        <v>45</v>
      </c>
      <c r="M60" s="26">
        <f t="shared" si="7"/>
        <v>86</v>
      </c>
      <c r="N60" s="26">
        <f t="shared" si="7"/>
        <v>0</v>
      </c>
      <c r="O60" s="26">
        <f t="shared" si="7"/>
        <v>0</v>
      </c>
      <c r="P60" s="26">
        <f t="shared" si="7"/>
        <v>2</v>
      </c>
      <c r="Q60" s="26">
        <f t="shared" si="7"/>
        <v>0</v>
      </c>
      <c r="R60" s="26">
        <f t="shared" si="7"/>
        <v>7</v>
      </c>
      <c r="S60" s="26">
        <f t="shared" si="7"/>
        <v>0</v>
      </c>
      <c r="T60" s="26">
        <f t="shared" si="7"/>
        <v>5</v>
      </c>
      <c r="U60" s="26">
        <f t="shared" si="7"/>
        <v>1</v>
      </c>
      <c r="V60" s="26">
        <f t="shared" si="7"/>
        <v>4</v>
      </c>
      <c r="W60" s="26">
        <f t="shared" si="7"/>
        <v>0</v>
      </c>
      <c r="X60" s="26">
        <f t="shared" si="7"/>
        <v>2</v>
      </c>
      <c r="Y60" s="26">
        <f t="shared" si="7"/>
        <v>0</v>
      </c>
      <c r="Z60" s="26">
        <f t="shared" si="7"/>
        <v>1</v>
      </c>
      <c r="AA60" s="26">
        <f t="shared" si="7"/>
        <v>0</v>
      </c>
      <c r="AB60" s="26">
        <f t="shared" si="7"/>
        <v>1</v>
      </c>
      <c r="AC60" s="26">
        <f t="shared" si="7"/>
        <v>1</v>
      </c>
      <c r="AD60" s="26">
        <f t="shared" si="7"/>
        <v>0</v>
      </c>
      <c r="AE60" s="26">
        <f t="shared" si="7"/>
        <v>0</v>
      </c>
      <c r="AF60" s="26">
        <f t="shared" si="5"/>
        <v>114</v>
      </c>
      <c r="AG60" s="26">
        <f t="shared" si="6"/>
        <v>218</v>
      </c>
      <c r="AH60" s="26">
        <f t="shared" si="2"/>
        <v>332</v>
      </c>
    </row>
    <row r="61" spans="1:34" ht="27.75" customHeight="1">
      <c r="A61" s="72"/>
      <c r="B61" s="77" t="s">
        <v>110</v>
      </c>
      <c r="C61" s="77"/>
      <c r="D61" s="26">
        <f aca="true" t="shared" si="8" ref="D61:AE61">D5+D9+D13+D17+D21+D25+D29+D33+D37+D41+D45+D49+D53+D57</f>
        <v>0</v>
      </c>
      <c r="E61" s="26">
        <f t="shared" si="8"/>
        <v>4</v>
      </c>
      <c r="F61" s="26">
        <f t="shared" si="8"/>
        <v>0</v>
      </c>
      <c r="G61" s="26">
        <f t="shared" si="8"/>
        <v>1</v>
      </c>
      <c r="H61" s="26">
        <f t="shared" si="8"/>
        <v>2</v>
      </c>
      <c r="I61" s="26">
        <f t="shared" si="8"/>
        <v>0</v>
      </c>
      <c r="J61" s="26">
        <f t="shared" si="8"/>
        <v>39</v>
      </c>
      <c r="K61" s="26">
        <f t="shared" si="8"/>
        <v>41</v>
      </c>
      <c r="L61" s="26">
        <f t="shared" si="8"/>
        <v>5</v>
      </c>
      <c r="M61" s="26">
        <f t="shared" si="8"/>
        <v>4</v>
      </c>
      <c r="N61" s="26">
        <f t="shared" si="8"/>
        <v>0</v>
      </c>
      <c r="O61" s="26">
        <f t="shared" si="8"/>
        <v>1</v>
      </c>
      <c r="P61" s="26">
        <f t="shared" si="8"/>
        <v>0</v>
      </c>
      <c r="Q61" s="26">
        <f t="shared" si="8"/>
        <v>2</v>
      </c>
      <c r="R61" s="26">
        <f t="shared" si="8"/>
        <v>1</v>
      </c>
      <c r="S61" s="26">
        <f t="shared" si="8"/>
        <v>0</v>
      </c>
      <c r="T61" s="26">
        <f t="shared" si="8"/>
        <v>1</v>
      </c>
      <c r="U61" s="26">
        <f t="shared" si="8"/>
        <v>0</v>
      </c>
      <c r="V61" s="26">
        <f t="shared" si="8"/>
        <v>1</v>
      </c>
      <c r="W61" s="26">
        <f t="shared" si="8"/>
        <v>0</v>
      </c>
      <c r="X61" s="26">
        <f t="shared" si="8"/>
        <v>0</v>
      </c>
      <c r="Y61" s="26">
        <f t="shared" si="8"/>
        <v>0</v>
      </c>
      <c r="Z61" s="26">
        <f t="shared" si="8"/>
        <v>0</v>
      </c>
      <c r="AA61" s="26">
        <f t="shared" si="8"/>
        <v>0</v>
      </c>
      <c r="AB61" s="26">
        <f t="shared" si="8"/>
        <v>2</v>
      </c>
      <c r="AC61" s="26">
        <f t="shared" si="8"/>
        <v>0</v>
      </c>
      <c r="AD61" s="26">
        <f t="shared" si="8"/>
        <v>0</v>
      </c>
      <c r="AE61" s="26">
        <f t="shared" si="8"/>
        <v>0</v>
      </c>
      <c r="AF61" s="26">
        <f t="shared" si="5"/>
        <v>51</v>
      </c>
      <c r="AG61" s="26">
        <f t="shared" si="6"/>
        <v>53</v>
      </c>
      <c r="AH61" s="26">
        <f t="shared" si="2"/>
        <v>104</v>
      </c>
    </row>
    <row r="62" spans="1:34" ht="27.75" customHeight="1">
      <c r="A62" s="72"/>
      <c r="B62" s="77" t="s">
        <v>111</v>
      </c>
      <c r="C62" s="77"/>
      <c r="D62" s="26">
        <f aca="true" t="shared" si="9" ref="D62:AE62">D6+D10+D14+D18+D22+D26+D30+D34+D38+D42+D46+D50+D54+D58</f>
        <v>0</v>
      </c>
      <c r="E62" s="26">
        <f t="shared" si="9"/>
        <v>0</v>
      </c>
      <c r="F62" s="26">
        <f t="shared" si="9"/>
        <v>0</v>
      </c>
      <c r="G62" s="26">
        <f t="shared" si="9"/>
        <v>0</v>
      </c>
      <c r="H62" s="26">
        <f t="shared" si="9"/>
        <v>0</v>
      </c>
      <c r="I62" s="26">
        <f t="shared" si="9"/>
        <v>0</v>
      </c>
      <c r="J62" s="26">
        <f t="shared" si="9"/>
        <v>3</v>
      </c>
      <c r="K62" s="26">
        <f t="shared" si="9"/>
        <v>1</v>
      </c>
      <c r="L62" s="26">
        <f t="shared" si="9"/>
        <v>1</v>
      </c>
      <c r="M62" s="26">
        <f t="shared" si="9"/>
        <v>1</v>
      </c>
      <c r="N62" s="26">
        <f t="shared" si="9"/>
        <v>0</v>
      </c>
      <c r="O62" s="26">
        <f t="shared" si="9"/>
        <v>0</v>
      </c>
      <c r="P62" s="26">
        <f t="shared" si="9"/>
        <v>0</v>
      </c>
      <c r="Q62" s="26">
        <f t="shared" si="9"/>
        <v>0</v>
      </c>
      <c r="R62" s="26">
        <f t="shared" si="9"/>
        <v>0</v>
      </c>
      <c r="S62" s="26">
        <f t="shared" si="9"/>
        <v>0</v>
      </c>
      <c r="T62" s="26">
        <f t="shared" si="9"/>
        <v>0</v>
      </c>
      <c r="U62" s="26">
        <f t="shared" si="9"/>
        <v>0</v>
      </c>
      <c r="V62" s="26">
        <f t="shared" si="9"/>
        <v>0</v>
      </c>
      <c r="W62" s="26">
        <f t="shared" si="9"/>
        <v>0</v>
      </c>
      <c r="X62" s="26">
        <f t="shared" si="9"/>
        <v>0</v>
      </c>
      <c r="Y62" s="26">
        <f t="shared" si="9"/>
        <v>0</v>
      </c>
      <c r="Z62" s="26">
        <f t="shared" si="9"/>
        <v>0</v>
      </c>
      <c r="AA62" s="26">
        <f t="shared" si="9"/>
        <v>0</v>
      </c>
      <c r="AB62" s="26">
        <f t="shared" si="9"/>
        <v>0</v>
      </c>
      <c r="AC62" s="26">
        <f t="shared" si="9"/>
        <v>0</v>
      </c>
      <c r="AD62" s="26">
        <f t="shared" si="9"/>
        <v>0</v>
      </c>
      <c r="AE62" s="26">
        <f t="shared" si="9"/>
        <v>0</v>
      </c>
      <c r="AF62" s="26">
        <f t="shared" si="5"/>
        <v>4</v>
      </c>
      <c r="AG62" s="26">
        <f t="shared" si="6"/>
        <v>2</v>
      </c>
      <c r="AH62" s="26">
        <f t="shared" si="2"/>
        <v>6</v>
      </c>
    </row>
    <row r="63" spans="1:34" ht="27.75" customHeight="1">
      <c r="A63" s="72"/>
      <c r="B63" s="77" t="s">
        <v>112</v>
      </c>
      <c r="C63" s="77"/>
      <c r="D63" s="26">
        <f>SUM(D60:D62)</f>
        <v>3</v>
      </c>
      <c r="E63" s="26">
        <f aca="true" t="shared" si="10" ref="E63:AE63">SUM(E60:E62)</f>
        <v>15</v>
      </c>
      <c r="F63" s="26">
        <f t="shared" si="10"/>
        <v>0</v>
      </c>
      <c r="G63" s="26">
        <f t="shared" si="10"/>
        <v>1</v>
      </c>
      <c r="H63" s="26">
        <f t="shared" si="10"/>
        <v>3</v>
      </c>
      <c r="I63" s="26">
        <f t="shared" si="10"/>
        <v>0</v>
      </c>
      <c r="J63" s="26">
        <f t="shared" si="10"/>
        <v>85</v>
      </c>
      <c r="K63" s="26">
        <f t="shared" si="10"/>
        <v>161</v>
      </c>
      <c r="L63" s="26">
        <f t="shared" si="10"/>
        <v>51</v>
      </c>
      <c r="M63" s="26">
        <f t="shared" si="10"/>
        <v>91</v>
      </c>
      <c r="N63" s="26">
        <f t="shared" si="10"/>
        <v>0</v>
      </c>
      <c r="O63" s="26">
        <f t="shared" si="10"/>
        <v>1</v>
      </c>
      <c r="P63" s="26">
        <f t="shared" si="10"/>
        <v>2</v>
      </c>
      <c r="Q63" s="26">
        <f t="shared" si="10"/>
        <v>2</v>
      </c>
      <c r="R63" s="26">
        <f t="shared" si="10"/>
        <v>8</v>
      </c>
      <c r="S63" s="26">
        <f t="shared" si="10"/>
        <v>0</v>
      </c>
      <c r="T63" s="26">
        <f t="shared" si="10"/>
        <v>6</v>
      </c>
      <c r="U63" s="26">
        <f t="shared" si="10"/>
        <v>1</v>
      </c>
      <c r="V63" s="26">
        <f t="shared" si="10"/>
        <v>5</v>
      </c>
      <c r="W63" s="26">
        <f t="shared" si="10"/>
        <v>0</v>
      </c>
      <c r="X63" s="26">
        <f t="shared" si="10"/>
        <v>2</v>
      </c>
      <c r="Y63" s="26">
        <f t="shared" si="10"/>
        <v>0</v>
      </c>
      <c r="Z63" s="26">
        <f t="shared" si="10"/>
        <v>1</v>
      </c>
      <c r="AA63" s="26">
        <f t="shared" si="10"/>
        <v>0</v>
      </c>
      <c r="AB63" s="26">
        <f t="shared" si="10"/>
        <v>3</v>
      </c>
      <c r="AC63" s="26">
        <f t="shared" si="10"/>
        <v>1</v>
      </c>
      <c r="AD63" s="26">
        <f t="shared" si="10"/>
        <v>0</v>
      </c>
      <c r="AE63" s="26">
        <f t="shared" si="10"/>
        <v>0</v>
      </c>
      <c r="AF63" s="26">
        <f t="shared" si="5"/>
        <v>169</v>
      </c>
      <c r="AG63" s="26">
        <f t="shared" si="6"/>
        <v>273</v>
      </c>
      <c r="AH63" s="26">
        <f t="shared" si="2"/>
        <v>442</v>
      </c>
    </row>
    <row r="64" spans="1:34" ht="27.75" customHeight="1">
      <c r="A64" s="47"/>
      <c r="B64" s="91" t="s">
        <v>132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</row>
    <row r="65" spans="1:34" ht="27.75" customHeight="1">
      <c r="A65" s="84" t="s">
        <v>1</v>
      </c>
      <c r="B65" s="84"/>
      <c r="C65" s="84"/>
      <c r="D65" s="84" t="s">
        <v>3</v>
      </c>
      <c r="E65" s="84"/>
      <c r="F65" s="84" t="s">
        <v>4</v>
      </c>
      <c r="G65" s="84"/>
      <c r="H65" s="84" t="s">
        <v>5</v>
      </c>
      <c r="I65" s="84"/>
      <c r="J65" s="84" t="s">
        <v>6</v>
      </c>
      <c r="K65" s="84"/>
      <c r="L65" s="84" t="s">
        <v>7</v>
      </c>
      <c r="M65" s="84"/>
      <c r="N65" s="84" t="s">
        <v>8</v>
      </c>
      <c r="O65" s="84"/>
      <c r="P65" s="84" t="s">
        <v>9</v>
      </c>
      <c r="Q65" s="84"/>
      <c r="R65" s="84" t="s">
        <v>10</v>
      </c>
      <c r="S65" s="84"/>
      <c r="T65" s="84" t="s">
        <v>11</v>
      </c>
      <c r="U65" s="84"/>
      <c r="V65" s="84" t="s">
        <v>12</v>
      </c>
      <c r="W65" s="84"/>
      <c r="X65" s="84" t="s">
        <v>13</v>
      </c>
      <c r="Y65" s="84"/>
      <c r="Z65" s="84" t="s">
        <v>14</v>
      </c>
      <c r="AA65" s="84"/>
      <c r="AB65" s="84" t="s">
        <v>15</v>
      </c>
      <c r="AC65" s="84"/>
      <c r="AD65" s="84" t="s">
        <v>16</v>
      </c>
      <c r="AE65" s="84"/>
      <c r="AF65" s="92" t="s">
        <v>17</v>
      </c>
      <c r="AG65" s="92"/>
      <c r="AH65" s="92"/>
    </row>
    <row r="66" spans="1:34" ht="27.75" customHeight="1">
      <c r="A66" s="84"/>
      <c r="B66" s="84"/>
      <c r="C66" s="84"/>
      <c r="D66" s="46" t="s">
        <v>19</v>
      </c>
      <c r="E66" s="46" t="s">
        <v>20</v>
      </c>
      <c r="F66" s="46" t="s">
        <v>19</v>
      </c>
      <c r="G66" s="46" t="s">
        <v>20</v>
      </c>
      <c r="H66" s="46" t="s">
        <v>19</v>
      </c>
      <c r="I66" s="46" t="s">
        <v>20</v>
      </c>
      <c r="J66" s="46" t="s">
        <v>19</v>
      </c>
      <c r="K66" s="46" t="s">
        <v>20</v>
      </c>
      <c r="L66" s="46" t="s">
        <v>19</v>
      </c>
      <c r="M66" s="46" t="s">
        <v>20</v>
      </c>
      <c r="N66" s="46" t="s">
        <v>19</v>
      </c>
      <c r="O66" s="46" t="s">
        <v>20</v>
      </c>
      <c r="P66" s="46" t="s">
        <v>19</v>
      </c>
      <c r="Q66" s="46" t="s">
        <v>20</v>
      </c>
      <c r="R66" s="46" t="s">
        <v>19</v>
      </c>
      <c r="S66" s="46" t="s">
        <v>20</v>
      </c>
      <c r="T66" s="46" t="s">
        <v>19</v>
      </c>
      <c r="U66" s="46" t="s">
        <v>20</v>
      </c>
      <c r="V66" s="46" t="s">
        <v>19</v>
      </c>
      <c r="W66" s="46" t="s">
        <v>20</v>
      </c>
      <c r="X66" s="46" t="s">
        <v>19</v>
      </c>
      <c r="Y66" s="46" t="s">
        <v>20</v>
      </c>
      <c r="Z66" s="46" t="s">
        <v>19</v>
      </c>
      <c r="AA66" s="46" t="s">
        <v>20</v>
      </c>
      <c r="AB66" s="46" t="s">
        <v>19</v>
      </c>
      <c r="AC66" s="46" t="s">
        <v>20</v>
      </c>
      <c r="AD66" s="46" t="s">
        <v>19</v>
      </c>
      <c r="AE66" s="46" t="s">
        <v>20</v>
      </c>
      <c r="AF66" s="46" t="s">
        <v>19</v>
      </c>
      <c r="AG66" s="46" t="s">
        <v>20</v>
      </c>
      <c r="AH66" s="46" t="s">
        <v>107</v>
      </c>
    </row>
    <row r="67" spans="1:34" ht="27.75" customHeight="1">
      <c r="A67" s="89" t="s">
        <v>108</v>
      </c>
      <c r="B67" s="90" t="s">
        <v>109</v>
      </c>
      <c r="C67" s="9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26">
        <f>AD67+AB67+Z67+X67+V67+T67+R67+P67+N67+L67+J67+H67+F67+D67</f>
        <v>0</v>
      </c>
      <c r="AG67" s="26">
        <f>AE67+AC67+AA67+Y67+W67+U67+S67+Q67+O67+M67+K67+I67+G67+E67</f>
        <v>0</v>
      </c>
      <c r="AH67" s="26">
        <f>AG67+AF67</f>
        <v>0</v>
      </c>
    </row>
    <row r="68" spans="1:34" ht="27.75" customHeight="1">
      <c r="A68" s="89"/>
      <c r="B68" s="90" t="s">
        <v>110</v>
      </c>
      <c r="C68" s="90"/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26">
        <f aca="true" t="shared" si="11" ref="AF68:AF126">AD68+AB68+Z68+X68+V68+T68+R68+P68+N68+L68+J68+H68+F68+D68</f>
        <v>0</v>
      </c>
      <c r="AG68" s="26">
        <f aca="true" t="shared" si="12" ref="AG68:AG126">AE68+AC68+AA68+Y68+W68+U68+S68+Q68+O68+M68+K68+I68+G68+E68</f>
        <v>0</v>
      </c>
      <c r="AH68" s="26">
        <f aca="true" t="shared" si="13" ref="AH68:AH125">AG68+AF68</f>
        <v>0</v>
      </c>
    </row>
    <row r="69" spans="1:34" ht="27.75" customHeight="1">
      <c r="A69" s="89"/>
      <c r="B69" s="90" t="s">
        <v>111</v>
      </c>
      <c r="C69" s="90"/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26">
        <f t="shared" si="11"/>
        <v>0</v>
      </c>
      <c r="AG69" s="26">
        <f t="shared" si="12"/>
        <v>0</v>
      </c>
      <c r="AH69" s="26">
        <f t="shared" si="13"/>
        <v>0</v>
      </c>
    </row>
    <row r="70" spans="1:34" ht="27.75" customHeight="1">
      <c r="A70" s="89"/>
      <c r="B70" s="88" t="s">
        <v>112</v>
      </c>
      <c r="C70" s="88"/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6">
        <f t="shared" si="11"/>
        <v>0</v>
      </c>
      <c r="AG70" s="26">
        <f t="shared" si="12"/>
        <v>0</v>
      </c>
      <c r="AH70" s="26">
        <f t="shared" si="13"/>
        <v>0</v>
      </c>
    </row>
    <row r="71" spans="1:34" ht="27.75" customHeight="1">
      <c r="A71" s="89" t="s">
        <v>113</v>
      </c>
      <c r="B71" s="90" t="s">
        <v>109</v>
      </c>
      <c r="C71" s="90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26">
        <f t="shared" si="11"/>
        <v>0</v>
      </c>
      <c r="AG71" s="26">
        <f t="shared" si="12"/>
        <v>0</v>
      </c>
      <c r="AH71" s="26">
        <f t="shared" si="13"/>
        <v>0</v>
      </c>
    </row>
    <row r="72" spans="1:34" ht="27.75" customHeight="1">
      <c r="A72" s="89"/>
      <c r="B72" s="90" t="s">
        <v>110</v>
      </c>
      <c r="C72" s="90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26">
        <f t="shared" si="11"/>
        <v>0</v>
      </c>
      <c r="AG72" s="26">
        <f t="shared" si="12"/>
        <v>0</v>
      </c>
      <c r="AH72" s="26">
        <f t="shared" si="13"/>
        <v>0</v>
      </c>
    </row>
    <row r="73" spans="1:34" ht="27.75" customHeight="1">
      <c r="A73" s="89"/>
      <c r="B73" s="90" t="s">
        <v>111</v>
      </c>
      <c r="C73" s="90"/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26">
        <f t="shared" si="11"/>
        <v>0</v>
      </c>
      <c r="AG73" s="26">
        <f t="shared" si="12"/>
        <v>0</v>
      </c>
      <c r="AH73" s="26">
        <f t="shared" si="13"/>
        <v>0</v>
      </c>
    </row>
    <row r="74" spans="1:34" ht="27.75" customHeight="1">
      <c r="A74" s="89"/>
      <c r="B74" s="88" t="s">
        <v>112</v>
      </c>
      <c r="C74" s="88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6">
        <f t="shared" si="11"/>
        <v>0</v>
      </c>
      <c r="AG74" s="26">
        <f t="shared" si="12"/>
        <v>0</v>
      </c>
      <c r="AH74" s="26">
        <f t="shared" si="13"/>
        <v>0</v>
      </c>
    </row>
    <row r="75" spans="1:34" ht="27.75" customHeight="1">
      <c r="A75" s="89" t="s">
        <v>114</v>
      </c>
      <c r="B75" s="90" t="s">
        <v>109</v>
      </c>
      <c r="C75" s="90"/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26">
        <f t="shared" si="11"/>
        <v>0</v>
      </c>
      <c r="AG75" s="26">
        <f t="shared" si="12"/>
        <v>0</v>
      </c>
      <c r="AH75" s="26">
        <f t="shared" si="13"/>
        <v>0</v>
      </c>
    </row>
    <row r="76" spans="1:34" ht="27.75" customHeight="1">
      <c r="A76" s="89"/>
      <c r="B76" s="90" t="s">
        <v>110</v>
      </c>
      <c r="C76" s="90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26">
        <f t="shared" si="11"/>
        <v>0</v>
      </c>
      <c r="AG76" s="26">
        <f t="shared" si="12"/>
        <v>0</v>
      </c>
      <c r="AH76" s="26">
        <f t="shared" si="13"/>
        <v>0</v>
      </c>
    </row>
    <row r="77" spans="1:34" ht="27.75" customHeight="1">
      <c r="A77" s="89"/>
      <c r="B77" s="90" t="s">
        <v>111</v>
      </c>
      <c r="C77" s="90"/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26">
        <f t="shared" si="11"/>
        <v>0</v>
      </c>
      <c r="AG77" s="26">
        <f t="shared" si="12"/>
        <v>0</v>
      </c>
      <c r="AH77" s="26">
        <f t="shared" si="13"/>
        <v>0</v>
      </c>
    </row>
    <row r="78" spans="1:34" ht="27.75" customHeight="1">
      <c r="A78" s="89"/>
      <c r="B78" s="88" t="s">
        <v>112</v>
      </c>
      <c r="C78" s="88"/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6">
        <f t="shared" si="11"/>
        <v>0</v>
      </c>
      <c r="AG78" s="26">
        <f t="shared" si="12"/>
        <v>0</v>
      </c>
      <c r="AH78" s="26">
        <f t="shared" si="13"/>
        <v>0</v>
      </c>
    </row>
    <row r="79" spans="1:34" ht="27.75" customHeight="1">
      <c r="A79" s="89" t="s">
        <v>115</v>
      </c>
      <c r="B79" s="90" t="s">
        <v>109</v>
      </c>
      <c r="C79" s="90"/>
      <c r="D79" s="32">
        <v>2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1</v>
      </c>
      <c r="K79" s="32">
        <v>0</v>
      </c>
      <c r="L79" s="32">
        <v>1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26">
        <f t="shared" si="11"/>
        <v>4</v>
      </c>
      <c r="AG79" s="26">
        <f t="shared" si="12"/>
        <v>0</v>
      </c>
      <c r="AH79" s="26">
        <f t="shared" si="13"/>
        <v>4</v>
      </c>
    </row>
    <row r="80" spans="1:34" ht="27.75" customHeight="1">
      <c r="A80" s="89"/>
      <c r="B80" s="90" t="s">
        <v>110</v>
      </c>
      <c r="C80" s="90"/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26">
        <f t="shared" si="11"/>
        <v>0</v>
      </c>
      <c r="AG80" s="26">
        <f t="shared" si="12"/>
        <v>0</v>
      </c>
      <c r="AH80" s="26">
        <f t="shared" si="13"/>
        <v>0</v>
      </c>
    </row>
    <row r="81" spans="1:34" ht="27.75" customHeight="1">
      <c r="A81" s="89"/>
      <c r="B81" s="90" t="s">
        <v>111</v>
      </c>
      <c r="C81" s="90"/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26">
        <f t="shared" si="11"/>
        <v>0</v>
      </c>
      <c r="AG81" s="26">
        <f t="shared" si="12"/>
        <v>0</v>
      </c>
      <c r="AH81" s="26">
        <f t="shared" si="13"/>
        <v>0</v>
      </c>
    </row>
    <row r="82" spans="1:34" ht="27.75" customHeight="1">
      <c r="A82" s="89"/>
      <c r="B82" s="88" t="s">
        <v>112</v>
      </c>
      <c r="C82" s="88"/>
      <c r="D82" s="28">
        <v>2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1</v>
      </c>
      <c r="K82" s="28">
        <v>0</v>
      </c>
      <c r="L82" s="28">
        <v>1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6">
        <f t="shared" si="11"/>
        <v>4</v>
      </c>
      <c r="AG82" s="26">
        <f t="shared" si="12"/>
        <v>0</v>
      </c>
      <c r="AH82" s="26">
        <f t="shared" si="13"/>
        <v>4</v>
      </c>
    </row>
    <row r="83" spans="1:34" ht="27.75" customHeight="1">
      <c r="A83" s="89" t="s">
        <v>116</v>
      </c>
      <c r="B83" s="90" t="s">
        <v>109</v>
      </c>
      <c r="C83" s="90"/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26">
        <f t="shared" si="11"/>
        <v>0</v>
      </c>
      <c r="AG83" s="26">
        <f t="shared" si="12"/>
        <v>0</v>
      </c>
      <c r="AH83" s="26">
        <f t="shared" si="13"/>
        <v>0</v>
      </c>
    </row>
    <row r="84" spans="1:34" ht="27.75" customHeight="1">
      <c r="A84" s="89"/>
      <c r="B84" s="90" t="s">
        <v>110</v>
      </c>
      <c r="C84" s="90"/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26">
        <f t="shared" si="11"/>
        <v>0</v>
      </c>
      <c r="AG84" s="26">
        <f t="shared" si="12"/>
        <v>0</v>
      </c>
      <c r="AH84" s="26">
        <f t="shared" si="13"/>
        <v>0</v>
      </c>
    </row>
    <row r="85" spans="1:34" ht="27.75" customHeight="1">
      <c r="A85" s="89"/>
      <c r="B85" s="90" t="s">
        <v>111</v>
      </c>
      <c r="C85" s="90"/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26">
        <f t="shared" si="11"/>
        <v>0</v>
      </c>
      <c r="AG85" s="26">
        <f t="shared" si="12"/>
        <v>0</v>
      </c>
      <c r="AH85" s="26">
        <f t="shared" si="13"/>
        <v>0</v>
      </c>
    </row>
    <row r="86" spans="1:34" ht="27.75" customHeight="1">
      <c r="A86" s="89"/>
      <c r="B86" s="88" t="s">
        <v>112</v>
      </c>
      <c r="C86" s="88"/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6">
        <f t="shared" si="11"/>
        <v>0</v>
      </c>
      <c r="AG86" s="26">
        <f t="shared" si="12"/>
        <v>0</v>
      </c>
      <c r="AH86" s="26">
        <f t="shared" si="13"/>
        <v>0</v>
      </c>
    </row>
    <row r="87" spans="1:34" ht="27.75" customHeight="1">
      <c r="A87" s="89" t="s">
        <v>117</v>
      </c>
      <c r="B87" s="90" t="s">
        <v>109</v>
      </c>
      <c r="C87" s="90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26">
        <f t="shared" si="11"/>
        <v>0</v>
      </c>
      <c r="AG87" s="26">
        <f t="shared" si="12"/>
        <v>0</v>
      </c>
      <c r="AH87" s="26">
        <f t="shared" si="13"/>
        <v>0</v>
      </c>
    </row>
    <row r="88" spans="1:34" ht="27.75" customHeight="1">
      <c r="A88" s="89"/>
      <c r="B88" s="90" t="s">
        <v>110</v>
      </c>
      <c r="C88" s="90"/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26">
        <f t="shared" si="11"/>
        <v>0</v>
      </c>
      <c r="AG88" s="26">
        <f t="shared" si="12"/>
        <v>0</v>
      </c>
      <c r="AH88" s="26">
        <f t="shared" si="13"/>
        <v>0</v>
      </c>
    </row>
    <row r="89" spans="1:34" ht="27.75" customHeight="1">
      <c r="A89" s="89"/>
      <c r="B89" s="90" t="s">
        <v>111</v>
      </c>
      <c r="C89" s="90"/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26">
        <f t="shared" si="11"/>
        <v>0</v>
      </c>
      <c r="AG89" s="26">
        <f t="shared" si="12"/>
        <v>0</v>
      </c>
      <c r="AH89" s="26">
        <f t="shared" si="13"/>
        <v>0</v>
      </c>
    </row>
    <row r="90" spans="1:34" ht="27.75" customHeight="1">
      <c r="A90" s="89"/>
      <c r="B90" s="88" t="s">
        <v>112</v>
      </c>
      <c r="C90" s="88"/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6">
        <f t="shared" si="11"/>
        <v>0</v>
      </c>
      <c r="AG90" s="26">
        <f t="shared" si="12"/>
        <v>0</v>
      </c>
      <c r="AH90" s="26">
        <f t="shared" si="13"/>
        <v>0</v>
      </c>
    </row>
    <row r="91" spans="1:34" ht="27.75" customHeight="1">
      <c r="A91" s="89" t="s">
        <v>118</v>
      </c>
      <c r="B91" s="90" t="s">
        <v>109</v>
      </c>
      <c r="C91" s="90"/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26">
        <f t="shared" si="11"/>
        <v>0</v>
      </c>
      <c r="AG91" s="26">
        <f t="shared" si="12"/>
        <v>0</v>
      </c>
      <c r="AH91" s="26">
        <f t="shared" si="13"/>
        <v>0</v>
      </c>
    </row>
    <row r="92" spans="1:34" ht="27.75" customHeight="1">
      <c r="A92" s="89"/>
      <c r="B92" s="90" t="s">
        <v>110</v>
      </c>
      <c r="C92" s="90"/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26">
        <f t="shared" si="11"/>
        <v>0</v>
      </c>
      <c r="AG92" s="26">
        <f t="shared" si="12"/>
        <v>0</v>
      </c>
      <c r="AH92" s="26">
        <f t="shared" si="13"/>
        <v>0</v>
      </c>
    </row>
    <row r="93" spans="1:34" ht="27.75" customHeight="1">
      <c r="A93" s="89"/>
      <c r="B93" s="90" t="s">
        <v>111</v>
      </c>
      <c r="C93" s="90"/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26">
        <f t="shared" si="11"/>
        <v>0</v>
      </c>
      <c r="AG93" s="26">
        <f t="shared" si="12"/>
        <v>0</v>
      </c>
      <c r="AH93" s="26">
        <f t="shared" si="13"/>
        <v>0</v>
      </c>
    </row>
    <row r="94" spans="1:34" ht="27.75" customHeight="1">
      <c r="A94" s="89"/>
      <c r="B94" s="88" t="s">
        <v>112</v>
      </c>
      <c r="C94" s="88"/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6">
        <f t="shared" si="11"/>
        <v>0</v>
      </c>
      <c r="AG94" s="26">
        <f t="shared" si="12"/>
        <v>0</v>
      </c>
      <c r="AH94" s="26">
        <f t="shared" si="13"/>
        <v>0</v>
      </c>
    </row>
    <row r="95" spans="1:34" ht="27.75" customHeight="1">
      <c r="A95" s="89" t="s">
        <v>119</v>
      </c>
      <c r="B95" s="90" t="s">
        <v>109</v>
      </c>
      <c r="C95" s="90"/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1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26">
        <f t="shared" si="11"/>
        <v>0</v>
      </c>
      <c r="AG95" s="26">
        <f t="shared" si="12"/>
        <v>1</v>
      </c>
      <c r="AH95" s="26">
        <f t="shared" si="13"/>
        <v>1</v>
      </c>
    </row>
    <row r="96" spans="1:34" ht="27.75" customHeight="1">
      <c r="A96" s="89"/>
      <c r="B96" s="90" t="s">
        <v>110</v>
      </c>
      <c r="C96" s="90"/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26">
        <f t="shared" si="11"/>
        <v>0</v>
      </c>
      <c r="AG96" s="26">
        <f t="shared" si="12"/>
        <v>0</v>
      </c>
      <c r="AH96" s="26">
        <f t="shared" si="13"/>
        <v>0</v>
      </c>
    </row>
    <row r="97" spans="1:34" ht="27.75" customHeight="1">
      <c r="A97" s="89"/>
      <c r="B97" s="90" t="s">
        <v>111</v>
      </c>
      <c r="C97" s="90"/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26">
        <f t="shared" si="11"/>
        <v>0</v>
      </c>
      <c r="AG97" s="26">
        <f t="shared" si="12"/>
        <v>0</v>
      </c>
      <c r="AH97" s="26">
        <f t="shared" si="13"/>
        <v>0</v>
      </c>
    </row>
    <row r="98" spans="1:34" ht="27.75" customHeight="1">
      <c r="A98" s="89"/>
      <c r="B98" s="88" t="s">
        <v>112</v>
      </c>
      <c r="C98" s="88"/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1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6">
        <f t="shared" si="11"/>
        <v>0</v>
      </c>
      <c r="AG98" s="26">
        <f t="shared" si="12"/>
        <v>1</v>
      </c>
      <c r="AH98" s="26">
        <f t="shared" si="13"/>
        <v>1</v>
      </c>
    </row>
    <row r="99" spans="1:34" ht="27.75" customHeight="1">
      <c r="A99" s="89" t="s">
        <v>120</v>
      </c>
      <c r="B99" s="90" t="s">
        <v>109</v>
      </c>
      <c r="C99" s="90"/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2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1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26">
        <f t="shared" si="11"/>
        <v>3</v>
      </c>
      <c r="AG99" s="26">
        <f t="shared" si="12"/>
        <v>0</v>
      </c>
      <c r="AH99" s="26">
        <f t="shared" si="13"/>
        <v>3</v>
      </c>
    </row>
    <row r="100" spans="1:34" ht="27.75" customHeight="1">
      <c r="A100" s="89"/>
      <c r="B100" s="90" t="s">
        <v>110</v>
      </c>
      <c r="C100" s="90"/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26">
        <f t="shared" si="11"/>
        <v>0</v>
      </c>
      <c r="AG100" s="26">
        <f t="shared" si="12"/>
        <v>0</v>
      </c>
      <c r="AH100" s="26">
        <f t="shared" si="13"/>
        <v>0</v>
      </c>
    </row>
    <row r="101" spans="1:34" ht="27.75" customHeight="1">
      <c r="A101" s="89"/>
      <c r="B101" s="90" t="s">
        <v>111</v>
      </c>
      <c r="C101" s="90"/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26">
        <f t="shared" si="11"/>
        <v>0</v>
      </c>
      <c r="AG101" s="26">
        <f t="shared" si="12"/>
        <v>0</v>
      </c>
      <c r="AH101" s="26">
        <f t="shared" si="13"/>
        <v>0</v>
      </c>
    </row>
    <row r="102" spans="1:34" ht="27.75" customHeight="1">
      <c r="A102" s="89"/>
      <c r="B102" s="88" t="s">
        <v>112</v>
      </c>
      <c r="C102" s="88"/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2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6">
        <f t="shared" si="11"/>
        <v>3</v>
      </c>
      <c r="AG102" s="26">
        <f t="shared" si="12"/>
        <v>0</v>
      </c>
      <c r="AH102" s="26">
        <f t="shared" si="13"/>
        <v>3</v>
      </c>
    </row>
    <row r="103" spans="1:34" ht="27.75" customHeight="1">
      <c r="A103" s="89" t="s">
        <v>121</v>
      </c>
      <c r="B103" s="90" t="s">
        <v>109</v>
      </c>
      <c r="C103" s="90"/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26">
        <f t="shared" si="11"/>
        <v>0</v>
      </c>
      <c r="AG103" s="26">
        <f t="shared" si="12"/>
        <v>0</v>
      </c>
      <c r="AH103" s="26">
        <f t="shared" si="13"/>
        <v>0</v>
      </c>
    </row>
    <row r="104" spans="1:34" ht="27.75" customHeight="1">
      <c r="A104" s="89"/>
      <c r="B104" s="90" t="s">
        <v>110</v>
      </c>
      <c r="C104" s="90"/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26">
        <f t="shared" si="11"/>
        <v>0</v>
      </c>
      <c r="AG104" s="26">
        <f t="shared" si="12"/>
        <v>0</v>
      </c>
      <c r="AH104" s="26">
        <f t="shared" si="13"/>
        <v>0</v>
      </c>
    </row>
    <row r="105" spans="1:34" ht="27.75" customHeight="1">
      <c r="A105" s="89"/>
      <c r="B105" s="90" t="s">
        <v>111</v>
      </c>
      <c r="C105" s="90"/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26">
        <f t="shared" si="11"/>
        <v>0</v>
      </c>
      <c r="AG105" s="26">
        <f t="shared" si="12"/>
        <v>0</v>
      </c>
      <c r="AH105" s="26">
        <f t="shared" si="13"/>
        <v>0</v>
      </c>
    </row>
    <row r="106" spans="1:34" ht="27.75" customHeight="1">
      <c r="A106" s="89"/>
      <c r="B106" s="88" t="s">
        <v>112</v>
      </c>
      <c r="C106" s="88"/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6">
        <f t="shared" si="11"/>
        <v>0</v>
      </c>
      <c r="AG106" s="26">
        <f t="shared" si="12"/>
        <v>0</v>
      </c>
      <c r="AH106" s="26">
        <f t="shared" si="13"/>
        <v>0</v>
      </c>
    </row>
    <row r="107" spans="1:34" ht="27.75" customHeight="1">
      <c r="A107" s="89" t="s">
        <v>122</v>
      </c>
      <c r="B107" s="90" t="s">
        <v>109</v>
      </c>
      <c r="C107" s="90"/>
      <c r="D107" s="32">
        <v>0</v>
      </c>
      <c r="E107" s="32">
        <v>7</v>
      </c>
      <c r="F107" s="32">
        <v>0</v>
      </c>
      <c r="G107" s="32">
        <v>0</v>
      </c>
      <c r="H107" s="32">
        <v>0</v>
      </c>
      <c r="I107" s="32">
        <v>0</v>
      </c>
      <c r="J107" s="32">
        <v>5</v>
      </c>
      <c r="K107" s="32">
        <v>36</v>
      </c>
      <c r="L107" s="32">
        <v>0</v>
      </c>
      <c r="M107" s="32">
        <v>16</v>
      </c>
      <c r="N107" s="32">
        <v>0</v>
      </c>
      <c r="O107" s="32">
        <v>0</v>
      </c>
      <c r="P107" s="32">
        <v>1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1</v>
      </c>
      <c r="AC107" s="32">
        <v>0</v>
      </c>
      <c r="AD107" s="32">
        <v>0</v>
      </c>
      <c r="AE107" s="32">
        <v>0</v>
      </c>
      <c r="AF107" s="26">
        <f t="shared" si="11"/>
        <v>8</v>
      </c>
      <c r="AG107" s="26">
        <f t="shared" si="12"/>
        <v>59</v>
      </c>
      <c r="AH107" s="26">
        <f t="shared" si="13"/>
        <v>67</v>
      </c>
    </row>
    <row r="108" spans="1:34" ht="27.75" customHeight="1">
      <c r="A108" s="89"/>
      <c r="B108" s="90" t="s">
        <v>110</v>
      </c>
      <c r="C108" s="90"/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26">
        <f t="shared" si="11"/>
        <v>0</v>
      </c>
      <c r="AG108" s="26">
        <f t="shared" si="12"/>
        <v>0</v>
      </c>
      <c r="AH108" s="26">
        <f t="shared" si="13"/>
        <v>0</v>
      </c>
    </row>
    <row r="109" spans="1:34" ht="27.75" customHeight="1">
      <c r="A109" s="89"/>
      <c r="B109" s="90" t="s">
        <v>111</v>
      </c>
      <c r="C109" s="90"/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26">
        <f t="shared" si="11"/>
        <v>0</v>
      </c>
      <c r="AG109" s="26">
        <f t="shared" si="12"/>
        <v>0</v>
      </c>
      <c r="AH109" s="26">
        <f t="shared" si="13"/>
        <v>0</v>
      </c>
    </row>
    <row r="110" spans="1:34" ht="27.75" customHeight="1">
      <c r="A110" s="89"/>
      <c r="B110" s="88" t="s">
        <v>112</v>
      </c>
      <c r="C110" s="88"/>
      <c r="D110" s="28">
        <v>0</v>
      </c>
      <c r="E110" s="28">
        <v>7</v>
      </c>
      <c r="F110" s="28">
        <v>0</v>
      </c>
      <c r="G110" s="28">
        <v>0</v>
      </c>
      <c r="H110" s="28">
        <v>0</v>
      </c>
      <c r="I110" s="28">
        <v>0</v>
      </c>
      <c r="J110" s="28">
        <v>5</v>
      </c>
      <c r="K110" s="28">
        <v>36</v>
      </c>
      <c r="L110" s="28">
        <v>0</v>
      </c>
      <c r="M110" s="28">
        <v>16</v>
      </c>
      <c r="N110" s="28">
        <v>0</v>
      </c>
      <c r="O110" s="28">
        <v>0</v>
      </c>
      <c r="P110" s="28">
        <v>1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1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1</v>
      </c>
      <c r="AC110" s="28">
        <v>0</v>
      </c>
      <c r="AD110" s="28">
        <v>0</v>
      </c>
      <c r="AE110" s="28">
        <v>0</v>
      </c>
      <c r="AF110" s="26">
        <f t="shared" si="11"/>
        <v>8</v>
      </c>
      <c r="AG110" s="26">
        <f t="shared" si="12"/>
        <v>59</v>
      </c>
      <c r="AH110" s="26">
        <f t="shared" si="13"/>
        <v>67</v>
      </c>
    </row>
    <row r="111" spans="1:34" ht="27.75" customHeight="1">
      <c r="A111" s="89" t="s">
        <v>123</v>
      </c>
      <c r="B111" s="90" t="s">
        <v>109</v>
      </c>
      <c r="C111" s="90"/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3</v>
      </c>
      <c r="K111" s="32">
        <v>1</v>
      </c>
      <c r="L111" s="32">
        <v>10</v>
      </c>
      <c r="M111" s="32">
        <v>24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1</v>
      </c>
      <c r="U111" s="32">
        <v>1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26">
        <f t="shared" si="11"/>
        <v>14</v>
      </c>
      <c r="AG111" s="26">
        <f t="shared" si="12"/>
        <v>26</v>
      </c>
      <c r="AH111" s="26">
        <f t="shared" si="13"/>
        <v>40</v>
      </c>
    </row>
    <row r="112" spans="1:34" ht="27.75" customHeight="1">
      <c r="A112" s="89"/>
      <c r="B112" s="90" t="s">
        <v>110</v>
      </c>
      <c r="C112" s="90"/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26">
        <f t="shared" si="11"/>
        <v>0</v>
      </c>
      <c r="AG112" s="26">
        <f t="shared" si="12"/>
        <v>0</v>
      </c>
      <c r="AH112" s="26">
        <f t="shared" si="13"/>
        <v>0</v>
      </c>
    </row>
    <row r="113" spans="1:34" ht="27.75" customHeight="1">
      <c r="A113" s="89"/>
      <c r="B113" s="90" t="s">
        <v>111</v>
      </c>
      <c r="C113" s="90"/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26">
        <f t="shared" si="11"/>
        <v>0</v>
      </c>
      <c r="AG113" s="26">
        <f t="shared" si="12"/>
        <v>0</v>
      </c>
      <c r="AH113" s="26">
        <f t="shared" si="13"/>
        <v>0</v>
      </c>
    </row>
    <row r="114" spans="1:34" ht="27.75" customHeight="1">
      <c r="A114" s="89"/>
      <c r="B114" s="88" t="s">
        <v>112</v>
      </c>
      <c r="C114" s="88"/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3</v>
      </c>
      <c r="K114" s="28">
        <v>1</v>
      </c>
      <c r="L114" s="28">
        <v>10</v>
      </c>
      <c r="M114" s="28">
        <v>24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</v>
      </c>
      <c r="U114" s="28">
        <v>1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6">
        <f t="shared" si="11"/>
        <v>14</v>
      </c>
      <c r="AG114" s="26">
        <f t="shared" si="12"/>
        <v>26</v>
      </c>
      <c r="AH114" s="26">
        <f t="shared" si="13"/>
        <v>40</v>
      </c>
    </row>
    <row r="115" spans="1:34" ht="27.75" customHeight="1">
      <c r="A115" s="89" t="s">
        <v>124</v>
      </c>
      <c r="B115" s="90" t="s">
        <v>109</v>
      </c>
      <c r="C115" s="90"/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3</v>
      </c>
      <c r="K115" s="32">
        <v>2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1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26">
        <f t="shared" si="11"/>
        <v>4</v>
      </c>
      <c r="AG115" s="26">
        <f t="shared" si="12"/>
        <v>2</v>
      </c>
      <c r="AH115" s="26">
        <f t="shared" si="13"/>
        <v>6</v>
      </c>
    </row>
    <row r="116" spans="1:34" ht="27.75" customHeight="1">
      <c r="A116" s="89"/>
      <c r="B116" s="90" t="s">
        <v>110</v>
      </c>
      <c r="C116" s="90"/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26">
        <f t="shared" si="11"/>
        <v>0</v>
      </c>
      <c r="AG116" s="26">
        <f t="shared" si="12"/>
        <v>0</v>
      </c>
      <c r="AH116" s="26">
        <f t="shared" si="13"/>
        <v>0</v>
      </c>
    </row>
    <row r="117" spans="1:34" ht="27.75" customHeight="1">
      <c r="A117" s="89"/>
      <c r="B117" s="90" t="s">
        <v>111</v>
      </c>
      <c r="C117" s="90"/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26">
        <f t="shared" si="11"/>
        <v>0</v>
      </c>
      <c r="AG117" s="26">
        <f t="shared" si="12"/>
        <v>0</v>
      </c>
      <c r="AH117" s="26">
        <f t="shared" si="13"/>
        <v>0</v>
      </c>
    </row>
    <row r="118" spans="1:34" ht="27.75" customHeight="1">
      <c r="A118" s="89"/>
      <c r="B118" s="88" t="s">
        <v>112</v>
      </c>
      <c r="C118" s="88"/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3</v>
      </c>
      <c r="K118" s="28">
        <v>2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1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6">
        <f t="shared" si="11"/>
        <v>4</v>
      </c>
      <c r="AG118" s="26">
        <f t="shared" si="12"/>
        <v>2</v>
      </c>
      <c r="AH118" s="26">
        <f t="shared" si="13"/>
        <v>6</v>
      </c>
    </row>
    <row r="119" spans="1:34" ht="27.75" customHeight="1">
      <c r="A119" s="89" t="s">
        <v>125</v>
      </c>
      <c r="B119" s="89" t="s">
        <v>126</v>
      </c>
      <c r="C119" s="89"/>
      <c r="D119" s="32">
        <v>0</v>
      </c>
      <c r="E119" s="32">
        <v>1</v>
      </c>
      <c r="F119" s="32">
        <v>0</v>
      </c>
      <c r="G119" s="32">
        <v>0</v>
      </c>
      <c r="H119" s="32">
        <v>0</v>
      </c>
      <c r="I119" s="32">
        <v>0</v>
      </c>
      <c r="J119" s="32">
        <v>1</v>
      </c>
      <c r="K119" s="32">
        <v>2</v>
      </c>
      <c r="L119" s="32">
        <v>1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26">
        <f t="shared" si="11"/>
        <v>2</v>
      </c>
      <c r="AG119" s="26">
        <f t="shared" si="12"/>
        <v>3</v>
      </c>
      <c r="AH119" s="26">
        <f t="shared" si="13"/>
        <v>5</v>
      </c>
    </row>
    <row r="120" spans="1:34" ht="27.75" customHeight="1">
      <c r="A120" s="89"/>
      <c r="B120" s="89" t="s">
        <v>127</v>
      </c>
      <c r="C120" s="89"/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4</v>
      </c>
      <c r="K120" s="32">
        <v>4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1</v>
      </c>
      <c r="R120" s="32">
        <v>0</v>
      </c>
      <c r="S120" s="32">
        <v>0</v>
      </c>
      <c r="T120" s="32">
        <v>1</v>
      </c>
      <c r="U120" s="32">
        <v>0</v>
      </c>
      <c r="V120" s="32">
        <v>1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26">
        <f t="shared" si="11"/>
        <v>6</v>
      </c>
      <c r="AG120" s="26">
        <f t="shared" si="12"/>
        <v>5</v>
      </c>
      <c r="AH120" s="26">
        <f t="shared" si="13"/>
        <v>11</v>
      </c>
    </row>
    <row r="121" spans="1:34" ht="27.75" customHeight="1">
      <c r="A121" s="89"/>
      <c r="B121" s="90" t="s">
        <v>111</v>
      </c>
      <c r="C121" s="90"/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26">
        <f t="shared" si="11"/>
        <v>0</v>
      </c>
      <c r="AG121" s="26">
        <f t="shared" si="12"/>
        <v>0</v>
      </c>
      <c r="AH121" s="26">
        <f t="shared" si="13"/>
        <v>0</v>
      </c>
    </row>
    <row r="122" spans="1:34" ht="27.75" customHeight="1">
      <c r="A122" s="89"/>
      <c r="B122" s="88" t="s">
        <v>112</v>
      </c>
      <c r="C122" s="88"/>
      <c r="D122" s="28">
        <v>0</v>
      </c>
      <c r="E122" s="28">
        <v>1</v>
      </c>
      <c r="F122" s="28">
        <v>0</v>
      </c>
      <c r="G122" s="28">
        <v>0</v>
      </c>
      <c r="H122" s="28">
        <v>0</v>
      </c>
      <c r="I122" s="28">
        <v>0</v>
      </c>
      <c r="J122" s="28">
        <v>5</v>
      </c>
      <c r="K122" s="28">
        <v>6</v>
      </c>
      <c r="L122" s="28">
        <v>1</v>
      </c>
      <c r="M122" s="28">
        <v>0</v>
      </c>
      <c r="N122" s="28">
        <v>0</v>
      </c>
      <c r="O122" s="28">
        <v>0</v>
      </c>
      <c r="P122" s="28">
        <v>0</v>
      </c>
      <c r="Q122" s="28">
        <v>1</v>
      </c>
      <c r="R122" s="28">
        <v>0</v>
      </c>
      <c r="S122" s="28">
        <v>0</v>
      </c>
      <c r="T122" s="28">
        <v>1</v>
      </c>
      <c r="U122" s="28">
        <v>0</v>
      </c>
      <c r="V122" s="28">
        <v>1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6">
        <f t="shared" si="11"/>
        <v>8</v>
      </c>
      <c r="AG122" s="26">
        <f t="shared" si="12"/>
        <v>8</v>
      </c>
      <c r="AH122" s="26">
        <f t="shared" si="13"/>
        <v>16</v>
      </c>
    </row>
    <row r="123" spans="1:34" ht="27.75" customHeight="1">
      <c r="A123" s="72" t="s">
        <v>95</v>
      </c>
      <c r="B123" s="77" t="s">
        <v>109</v>
      </c>
      <c r="C123" s="77"/>
      <c r="D123" s="26">
        <f>D67+D71+D75+D79+D83+D87+D91+D95+D99+D103+D107+D111+D115+D119</f>
        <v>2</v>
      </c>
      <c r="E123" s="26">
        <f aca="true" t="shared" si="14" ref="E123:AE123">E67+E71+E75+E79+E83+E87+E91+E95+E99+E103+E107+E111+E115+E119</f>
        <v>8</v>
      </c>
      <c r="F123" s="26">
        <f t="shared" si="14"/>
        <v>0</v>
      </c>
      <c r="G123" s="26">
        <f t="shared" si="14"/>
        <v>0</v>
      </c>
      <c r="H123" s="26">
        <f t="shared" si="14"/>
        <v>0</v>
      </c>
      <c r="I123" s="26">
        <f t="shared" si="14"/>
        <v>0</v>
      </c>
      <c r="J123" s="26">
        <f t="shared" si="14"/>
        <v>15</v>
      </c>
      <c r="K123" s="26">
        <f t="shared" si="14"/>
        <v>42</v>
      </c>
      <c r="L123" s="26">
        <f t="shared" si="14"/>
        <v>12</v>
      </c>
      <c r="M123" s="26">
        <f t="shared" si="14"/>
        <v>40</v>
      </c>
      <c r="N123" s="26">
        <f t="shared" si="14"/>
        <v>0</v>
      </c>
      <c r="O123" s="26">
        <f t="shared" si="14"/>
        <v>0</v>
      </c>
      <c r="P123" s="26">
        <f t="shared" si="14"/>
        <v>1</v>
      </c>
      <c r="Q123" s="26">
        <f t="shared" si="14"/>
        <v>0</v>
      </c>
      <c r="R123" s="26">
        <f t="shared" si="14"/>
        <v>1</v>
      </c>
      <c r="S123" s="26">
        <f t="shared" si="14"/>
        <v>0</v>
      </c>
      <c r="T123" s="26">
        <f t="shared" si="14"/>
        <v>2</v>
      </c>
      <c r="U123" s="26">
        <f t="shared" si="14"/>
        <v>1</v>
      </c>
      <c r="V123" s="26">
        <f t="shared" si="14"/>
        <v>1</v>
      </c>
      <c r="W123" s="26">
        <f t="shared" si="14"/>
        <v>0</v>
      </c>
      <c r="X123" s="26">
        <f t="shared" si="14"/>
        <v>0</v>
      </c>
      <c r="Y123" s="26">
        <f t="shared" si="14"/>
        <v>0</v>
      </c>
      <c r="Z123" s="26">
        <f t="shared" si="14"/>
        <v>0</v>
      </c>
      <c r="AA123" s="26">
        <f t="shared" si="14"/>
        <v>0</v>
      </c>
      <c r="AB123" s="26">
        <f t="shared" si="14"/>
        <v>1</v>
      </c>
      <c r="AC123" s="26">
        <f t="shared" si="14"/>
        <v>0</v>
      </c>
      <c r="AD123" s="26">
        <f t="shared" si="14"/>
        <v>0</v>
      </c>
      <c r="AE123" s="26">
        <f t="shared" si="14"/>
        <v>0</v>
      </c>
      <c r="AF123" s="26">
        <f t="shared" si="11"/>
        <v>35</v>
      </c>
      <c r="AG123" s="26">
        <f t="shared" si="12"/>
        <v>91</v>
      </c>
      <c r="AH123" s="26">
        <f t="shared" si="13"/>
        <v>126</v>
      </c>
    </row>
    <row r="124" spans="1:34" ht="27.75" customHeight="1">
      <c r="A124" s="72"/>
      <c r="B124" s="77" t="s">
        <v>110</v>
      </c>
      <c r="C124" s="77"/>
      <c r="D124" s="26">
        <f aca="true" t="shared" si="15" ref="D124:AE124">D68+D72+D76+D80+D84+D88+D92+D96+D100+D104+D108+D112+D116+D120</f>
        <v>0</v>
      </c>
      <c r="E124" s="26">
        <f t="shared" si="15"/>
        <v>0</v>
      </c>
      <c r="F124" s="26">
        <f t="shared" si="15"/>
        <v>0</v>
      </c>
      <c r="G124" s="26">
        <f t="shared" si="15"/>
        <v>0</v>
      </c>
      <c r="H124" s="26">
        <f t="shared" si="15"/>
        <v>0</v>
      </c>
      <c r="I124" s="26">
        <f t="shared" si="15"/>
        <v>0</v>
      </c>
      <c r="J124" s="26">
        <f t="shared" si="15"/>
        <v>4</v>
      </c>
      <c r="K124" s="26">
        <f t="shared" si="15"/>
        <v>4</v>
      </c>
      <c r="L124" s="26">
        <f t="shared" si="15"/>
        <v>0</v>
      </c>
      <c r="M124" s="26">
        <f t="shared" si="15"/>
        <v>0</v>
      </c>
      <c r="N124" s="26">
        <f t="shared" si="15"/>
        <v>0</v>
      </c>
      <c r="O124" s="26">
        <f t="shared" si="15"/>
        <v>0</v>
      </c>
      <c r="P124" s="26">
        <f t="shared" si="15"/>
        <v>0</v>
      </c>
      <c r="Q124" s="26">
        <f t="shared" si="15"/>
        <v>1</v>
      </c>
      <c r="R124" s="26">
        <f t="shared" si="15"/>
        <v>0</v>
      </c>
      <c r="S124" s="26">
        <f t="shared" si="15"/>
        <v>0</v>
      </c>
      <c r="T124" s="26">
        <f t="shared" si="15"/>
        <v>1</v>
      </c>
      <c r="U124" s="26">
        <f t="shared" si="15"/>
        <v>0</v>
      </c>
      <c r="V124" s="26">
        <f t="shared" si="15"/>
        <v>1</v>
      </c>
      <c r="W124" s="26">
        <f t="shared" si="15"/>
        <v>0</v>
      </c>
      <c r="X124" s="26">
        <f t="shared" si="15"/>
        <v>0</v>
      </c>
      <c r="Y124" s="26">
        <f t="shared" si="15"/>
        <v>0</v>
      </c>
      <c r="Z124" s="26">
        <f t="shared" si="15"/>
        <v>0</v>
      </c>
      <c r="AA124" s="26">
        <f t="shared" si="15"/>
        <v>0</v>
      </c>
      <c r="AB124" s="26">
        <f t="shared" si="15"/>
        <v>0</v>
      </c>
      <c r="AC124" s="26">
        <f t="shared" si="15"/>
        <v>0</v>
      </c>
      <c r="AD124" s="26">
        <f t="shared" si="15"/>
        <v>0</v>
      </c>
      <c r="AE124" s="26">
        <f t="shared" si="15"/>
        <v>0</v>
      </c>
      <c r="AF124" s="26">
        <f t="shared" si="11"/>
        <v>6</v>
      </c>
      <c r="AG124" s="26">
        <f t="shared" si="12"/>
        <v>5</v>
      </c>
      <c r="AH124" s="26">
        <f t="shared" si="13"/>
        <v>11</v>
      </c>
    </row>
    <row r="125" spans="1:34" ht="27.75" customHeight="1">
      <c r="A125" s="72"/>
      <c r="B125" s="77" t="s">
        <v>111</v>
      </c>
      <c r="C125" s="77"/>
      <c r="D125" s="26">
        <f aca="true" t="shared" si="16" ref="D125:AE125">D69+D73+D77+D81+D85+D89+D93+D97+D101+D105+D109+D113+D117+D121</f>
        <v>0</v>
      </c>
      <c r="E125" s="26">
        <f t="shared" si="16"/>
        <v>0</v>
      </c>
      <c r="F125" s="26">
        <f t="shared" si="16"/>
        <v>0</v>
      </c>
      <c r="G125" s="26">
        <f t="shared" si="16"/>
        <v>0</v>
      </c>
      <c r="H125" s="26">
        <f t="shared" si="16"/>
        <v>0</v>
      </c>
      <c r="I125" s="26">
        <f t="shared" si="16"/>
        <v>0</v>
      </c>
      <c r="J125" s="26">
        <f t="shared" si="16"/>
        <v>0</v>
      </c>
      <c r="K125" s="26">
        <f t="shared" si="16"/>
        <v>0</v>
      </c>
      <c r="L125" s="26">
        <f t="shared" si="16"/>
        <v>0</v>
      </c>
      <c r="M125" s="26">
        <f t="shared" si="16"/>
        <v>0</v>
      </c>
      <c r="N125" s="26">
        <f t="shared" si="16"/>
        <v>0</v>
      </c>
      <c r="O125" s="26">
        <f t="shared" si="16"/>
        <v>0</v>
      </c>
      <c r="P125" s="26">
        <f t="shared" si="16"/>
        <v>0</v>
      </c>
      <c r="Q125" s="26">
        <f t="shared" si="16"/>
        <v>0</v>
      </c>
      <c r="R125" s="26">
        <f t="shared" si="16"/>
        <v>0</v>
      </c>
      <c r="S125" s="26">
        <f t="shared" si="16"/>
        <v>0</v>
      </c>
      <c r="T125" s="26">
        <f t="shared" si="16"/>
        <v>0</v>
      </c>
      <c r="U125" s="26">
        <f t="shared" si="16"/>
        <v>0</v>
      </c>
      <c r="V125" s="26">
        <f t="shared" si="16"/>
        <v>0</v>
      </c>
      <c r="W125" s="26">
        <f t="shared" si="16"/>
        <v>0</v>
      </c>
      <c r="X125" s="26">
        <f t="shared" si="16"/>
        <v>0</v>
      </c>
      <c r="Y125" s="26">
        <f t="shared" si="16"/>
        <v>0</v>
      </c>
      <c r="Z125" s="26">
        <f t="shared" si="16"/>
        <v>0</v>
      </c>
      <c r="AA125" s="26">
        <f t="shared" si="16"/>
        <v>0</v>
      </c>
      <c r="AB125" s="26">
        <f t="shared" si="16"/>
        <v>0</v>
      </c>
      <c r="AC125" s="26">
        <f t="shared" si="16"/>
        <v>0</v>
      </c>
      <c r="AD125" s="26">
        <f t="shared" si="16"/>
        <v>0</v>
      </c>
      <c r="AE125" s="26">
        <f t="shared" si="16"/>
        <v>0</v>
      </c>
      <c r="AF125" s="26">
        <f t="shared" si="11"/>
        <v>0</v>
      </c>
      <c r="AG125" s="26">
        <f t="shared" si="12"/>
        <v>0</v>
      </c>
      <c r="AH125" s="26">
        <f t="shared" si="13"/>
        <v>0</v>
      </c>
    </row>
    <row r="126" spans="1:34" ht="27.75" customHeight="1">
      <c r="A126" s="72"/>
      <c r="B126" s="77" t="s">
        <v>112</v>
      </c>
      <c r="C126" s="77"/>
      <c r="D126" s="26">
        <f>SUM(D123:D125)</f>
        <v>2</v>
      </c>
      <c r="E126" s="26">
        <f aca="true" t="shared" si="17" ref="E126:AE126">SUM(E123:E125)</f>
        <v>8</v>
      </c>
      <c r="F126" s="26">
        <f t="shared" si="17"/>
        <v>0</v>
      </c>
      <c r="G126" s="26">
        <f t="shared" si="17"/>
        <v>0</v>
      </c>
      <c r="H126" s="26">
        <f t="shared" si="17"/>
        <v>0</v>
      </c>
      <c r="I126" s="26">
        <f t="shared" si="17"/>
        <v>0</v>
      </c>
      <c r="J126" s="26">
        <f t="shared" si="17"/>
        <v>19</v>
      </c>
      <c r="K126" s="26">
        <f t="shared" si="17"/>
        <v>46</v>
      </c>
      <c r="L126" s="26">
        <f t="shared" si="17"/>
        <v>12</v>
      </c>
      <c r="M126" s="26">
        <f t="shared" si="17"/>
        <v>40</v>
      </c>
      <c r="N126" s="26">
        <f t="shared" si="17"/>
        <v>0</v>
      </c>
      <c r="O126" s="26">
        <f t="shared" si="17"/>
        <v>0</v>
      </c>
      <c r="P126" s="26">
        <f t="shared" si="17"/>
        <v>1</v>
      </c>
      <c r="Q126" s="26">
        <f t="shared" si="17"/>
        <v>1</v>
      </c>
      <c r="R126" s="26">
        <f t="shared" si="17"/>
        <v>1</v>
      </c>
      <c r="S126" s="26">
        <f t="shared" si="17"/>
        <v>0</v>
      </c>
      <c r="T126" s="26">
        <f t="shared" si="17"/>
        <v>3</v>
      </c>
      <c r="U126" s="26">
        <f t="shared" si="17"/>
        <v>1</v>
      </c>
      <c r="V126" s="26">
        <f t="shared" si="17"/>
        <v>2</v>
      </c>
      <c r="W126" s="26">
        <f t="shared" si="17"/>
        <v>0</v>
      </c>
      <c r="X126" s="26">
        <f t="shared" si="17"/>
        <v>0</v>
      </c>
      <c r="Y126" s="26">
        <f t="shared" si="17"/>
        <v>0</v>
      </c>
      <c r="Z126" s="26">
        <f t="shared" si="17"/>
        <v>0</v>
      </c>
      <c r="AA126" s="26">
        <f t="shared" si="17"/>
        <v>0</v>
      </c>
      <c r="AB126" s="26">
        <f t="shared" si="17"/>
        <v>1</v>
      </c>
      <c r="AC126" s="26">
        <f t="shared" si="17"/>
        <v>0</v>
      </c>
      <c r="AD126" s="26">
        <f t="shared" si="17"/>
        <v>0</v>
      </c>
      <c r="AE126" s="26">
        <f t="shared" si="17"/>
        <v>0</v>
      </c>
      <c r="AF126" s="26">
        <f t="shared" si="11"/>
        <v>41</v>
      </c>
      <c r="AG126" s="26">
        <f t="shared" si="12"/>
        <v>96</v>
      </c>
      <c r="AH126" s="26">
        <v>137</v>
      </c>
    </row>
  </sheetData>
  <sheetProtection/>
  <mergeCells count="184">
    <mergeCell ref="AB2:AC2"/>
    <mergeCell ref="B7:C7"/>
    <mergeCell ref="B1:AH1"/>
    <mergeCell ref="A2:C3"/>
    <mergeCell ref="D2:E2"/>
    <mergeCell ref="F2:G2"/>
    <mergeCell ref="H2:I2"/>
    <mergeCell ref="J2:K2"/>
    <mergeCell ref="L2:M2"/>
    <mergeCell ref="N2:O2"/>
    <mergeCell ref="P2:Q2"/>
    <mergeCell ref="AD2:AE2"/>
    <mergeCell ref="AF2:AH2"/>
    <mergeCell ref="A4:A7"/>
    <mergeCell ref="B4:C4"/>
    <mergeCell ref="B5:C5"/>
    <mergeCell ref="B6:C6"/>
    <mergeCell ref="R2:S2"/>
    <mergeCell ref="T2:U2"/>
    <mergeCell ref="V2:W2"/>
    <mergeCell ref="X2:Y2"/>
    <mergeCell ref="Z2:AA2"/>
    <mergeCell ref="A12:A15"/>
    <mergeCell ref="B12:C12"/>
    <mergeCell ref="B13:C13"/>
    <mergeCell ref="B14:C14"/>
    <mergeCell ref="B15:C15"/>
    <mergeCell ref="A8:A11"/>
    <mergeCell ref="B8:C8"/>
    <mergeCell ref="B9:C9"/>
    <mergeCell ref="B10:C10"/>
    <mergeCell ref="B11:C11"/>
    <mergeCell ref="A20:A23"/>
    <mergeCell ref="B20:C20"/>
    <mergeCell ref="B21:C21"/>
    <mergeCell ref="B22:C22"/>
    <mergeCell ref="B23:C23"/>
    <mergeCell ref="A16:A19"/>
    <mergeCell ref="B16:C16"/>
    <mergeCell ref="B17:C17"/>
    <mergeCell ref="B18:C18"/>
    <mergeCell ref="B19:C19"/>
    <mergeCell ref="A28:A31"/>
    <mergeCell ref="B28:C28"/>
    <mergeCell ref="B29:C29"/>
    <mergeCell ref="B30:C30"/>
    <mergeCell ref="B31:C31"/>
    <mergeCell ref="A24:A27"/>
    <mergeCell ref="B24:C24"/>
    <mergeCell ref="B25:C25"/>
    <mergeCell ref="B26:C26"/>
    <mergeCell ref="B27:C27"/>
    <mergeCell ref="A36:A39"/>
    <mergeCell ref="B36:C36"/>
    <mergeCell ref="B37:C37"/>
    <mergeCell ref="B38:C38"/>
    <mergeCell ref="B39:C39"/>
    <mergeCell ref="A32:A35"/>
    <mergeCell ref="B32:C32"/>
    <mergeCell ref="B33:C33"/>
    <mergeCell ref="B34:C34"/>
    <mergeCell ref="B35:C35"/>
    <mergeCell ref="A44:A47"/>
    <mergeCell ref="B44:C44"/>
    <mergeCell ref="B45:C45"/>
    <mergeCell ref="B46:C46"/>
    <mergeCell ref="B47:C47"/>
    <mergeCell ref="A40:A43"/>
    <mergeCell ref="B40:C40"/>
    <mergeCell ref="B41:C41"/>
    <mergeCell ref="B42:C42"/>
    <mergeCell ref="B43:C43"/>
    <mergeCell ref="A52:A55"/>
    <mergeCell ref="B52:C52"/>
    <mergeCell ref="B53:C53"/>
    <mergeCell ref="B54:C54"/>
    <mergeCell ref="B55:C55"/>
    <mergeCell ref="A48:A51"/>
    <mergeCell ref="B48:C48"/>
    <mergeCell ref="B49:C49"/>
    <mergeCell ref="B50:C50"/>
    <mergeCell ref="B51:C51"/>
    <mergeCell ref="B64:AH64"/>
    <mergeCell ref="AF65:AH65"/>
    <mergeCell ref="A56:A59"/>
    <mergeCell ref="B56:C56"/>
    <mergeCell ref="B57:C57"/>
    <mergeCell ref="B58:C58"/>
    <mergeCell ref="B59:C59"/>
    <mergeCell ref="A60:A63"/>
    <mergeCell ref="B60:C60"/>
    <mergeCell ref="B61:C61"/>
    <mergeCell ref="B62:C62"/>
    <mergeCell ref="B63:C63"/>
    <mergeCell ref="AD65:AE65"/>
    <mergeCell ref="AB65:AC65"/>
    <mergeCell ref="R65:S65"/>
    <mergeCell ref="T65:U65"/>
    <mergeCell ref="V65:W65"/>
    <mergeCell ref="X65:Y65"/>
    <mergeCell ref="Z65:AA65"/>
    <mergeCell ref="A119:A122"/>
    <mergeCell ref="B119:C119"/>
    <mergeCell ref="B120:C120"/>
    <mergeCell ref="B121:C121"/>
    <mergeCell ref="B122:C122"/>
    <mergeCell ref="A123:A126"/>
    <mergeCell ref="B123:C123"/>
    <mergeCell ref="B124:C124"/>
    <mergeCell ref="B125:C125"/>
    <mergeCell ref="B126:C126"/>
    <mergeCell ref="A111:A114"/>
    <mergeCell ref="B111:C111"/>
    <mergeCell ref="B112:C112"/>
    <mergeCell ref="B113:C113"/>
    <mergeCell ref="B114:C114"/>
    <mergeCell ref="A115:A118"/>
    <mergeCell ref="B115:C115"/>
    <mergeCell ref="B116:C116"/>
    <mergeCell ref="B117:C117"/>
    <mergeCell ref="B118:C118"/>
    <mergeCell ref="A103:A106"/>
    <mergeCell ref="B103:C103"/>
    <mergeCell ref="B104:C104"/>
    <mergeCell ref="B105:C105"/>
    <mergeCell ref="B106:C106"/>
    <mergeCell ref="A107:A110"/>
    <mergeCell ref="B107:C107"/>
    <mergeCell ref="B108:C108"/>
    <mergeCell ref="B109:C109"/>
    <mergeCell ref="B110:C110"/>
    <mergeCell ref="A95:A98"/>
    <mergeCell ref="B95:C95"/>
    <mergeCell ref="B96:C96"/>
    <mergeCell ref="B97:C97"/>
    <mergeCell ref="B98:C98"/>
    <mergeCell ref="A99:A102"/>
    <mergeCell ref="B99:C99"/>
    <mergeCell ref="B100:C100"/>
    <mergeCell ref="B101:C101"/>
    <mergeCell ref="B102:C102"/>
    <mergeCell ref="A87:A90"/>
    <mergeCell ref="B87:C87"/>
    <mergeCell ref="B88:C88"/>
    <mergeCell ref="B89:C89"/>
    <mergeCell ref="B90:C90"/>
    <mergeCell ref="A91:A94"/>
    <mergeCell ref="B91:C91"/>
    <mergeCell ref="B92:C92"/>
    <mergeCell ref="B93:C93"/>
    <mergeCell ref="B94:C94"/>
    <mergeCell ref="A79:A82"/>
    <mergeCell ref="B79:C79"/>
    <mergeCell ref="B80:C80"/>
    <mergeCell ref="B81:C81"/>
    <mergeCell ref="B82:C82"/>
    <mergeCell ref="A83:A86"/>
    <mergeCell ref="B83:C83"/>
    <mergeCell ref="B84:C84"/>
    <mergeCell ref="B85:C85"/>
    <mergeCell ref="B86:C86"/>
    <mergeCell ref="A71:A74"/>
    <mergeCell ref="B71:C71"/>
    <mergeCell ref="B72:C72"/>
    <mergeCell ref="B73:C73"/>
    <mergeCell ref="B74:C74"/>
    <mergeCell ref="A75:A78"/>
    <mergeCell ref="B75:C75"/>
    <mergeCell ref="B76:C76"/>
    <mergeCell ref="B77:C77"/>
    <mergeCell ref="B78:C78"/>
    <mergeCell ref="B70:C70"/>
    <mergeCell ref="A65:C66"/>
    <mergeCell ref="D65:E65"/>
    <mergeCell ref="F65:G65"/>
    <mergeCell ref="H65:I65"/>
    <mergeCell ref="J65:K65"/>
    <mergeCell ref="L65:M65"/>
    <mergeCell ref="N65:O65"/>
    <mergeCell ref="P65:Q65"/>
    <mergeCell ref="A67:A70"/>
    <mergeCell ref="B67:C67"/>
    <mergeCell ref="B68:C68"/>
    <mergeCell ref="B69:C69"/>
  </mergeCells>
  <printOptions/>
  <pageMargins left="0.7" right="0.7" top="0.75" bottom="0.75" header="0.3" footer="0.3"/>
  <pageSetup fitToHeight="0" fitToWidth="1" horizontalDpi="600" verticalDpi="600" orientation="landscape" scale="7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rightToLeft="1" view="pageBreakPreview" zoomScale="90" zoomScaleNormal="71" zoomScaleSheetLayoutView="90" zoomScalePageLayoutView="0" workbookViewId="0" topLeftCell="A1">
      <selection activeCell="C8" sqref="C8"/>
    </sheetView>
  </sheetViews>
  <sheetFormatPr defaultColWidth="9.00390625" defaultRowHeight="15"/>
  <cols>
    <col min="1" max="1" width="29.57421875" style="1" customWidth="1"/>
    <col min="2" max="15" width="6.57421875" style="1" customWidth="1"/>
    <col min="16" max="16" width="8.7109375" style="1" customWidth="1"/>
    <col min="17" max="17" width="8.8515625" style="1" customWidth="1"/>
    <col min="18" max="16384" width="9.00390625" style="1" customWidth="1"/>
  </cols>
  <sheetData>
    <row r="1" spans="1:18" ht="27.75">
      <c r="A1" s="94" t="s">
        <v>202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7.75" customHeight="1">
      <c r="A2" s="93" t="s">
        <v>201</v>
      </c>
      <c r="B2" s="93" t="s">
        <v>97</v>
      </c>
      <c r="C2" s="93"/>
      <c r="D2" s="93" t="s">
        <v>200</v>
      </c>
      <c r="E2" s="93"/>
      <c r="F2" s="95" t="s">
        <v>99</v>
      </c>
      <c r="G2" s="95"/>
      <c r="H2" s="93" t="s">
        <v>100</v>
      </c>
      <c r="I2" s="93"/>
      <c r="J2" s="93" t="s">
        <v>101</v>
      </c>
      <c r="K2" s="93"/>
      <c r="L2" s="93" t="s">
        <v>102</v>
      </c>
      <c r="M2" s="93"/>
      <c r="N2" s="93" t="s">
        <v>103</v>
      </c>
      <c r="O2" s="93"/>
      <c r="P2" s="93" t="s">
        <v>17</v>
      </c>
      <c r="Q2" s="93"/>
      <c r="R2" s="93"/>
    </row>
    <row r="3" spans="1:18" ht="27.75" customHeight="1">
      <c r="A3" s="93"/>
      <c r="B3" s="12" t="s">
        <v>104</v>
      </c>
      <c r="C3" s="12" t="s">
        <v>105</v>
      </c>
      <c r="D3" s="12" t="s">
        <v>104</v>
      </c>
      <c r="E3" s="12" t="s">
        <v>105</v>
      </c>
      <c r="F3" s="12" t="s">
        <v>104</v>
      </c>
      <c r="G3" s="12" t="s">
        <v>105</v>
      </c>
      <c r="H3" s="12" t="s">
        <v>104</v>
      </c>
      <c r="I3" s="12" t="s">
        <v>105</v>
      </c>
      <c r="J3" s="12" t="s">
        <v>104</v>
      </c>
      <c r="K3" s="12" t="s">
        <v>105</v>
      </c>
      <c r="L3" s="12" t="s">
        <v>104</v>
      </c>
      <c r="M3" s="12" t="s">
        <v>105</v>
      </c>
      <c r="N3" s="12" t="s">
        <v>104</v>
      </c>
      <c r="O3" s="12" t="s">
        <v>105</v>
      </c>
      <c r="P3" s="12" t="s">
        <v>104</v>
      </c>
      <c r="Q3" s="12" t="s">
        <v>105</v>
      </c>
      <c r="R3" s="12" t="s">
        <v>107</v>
      </c>
    </row>
    <row r="4" spans="1:18" ht="27.75" customHeight="1">
      <c r="A4" s="16" t="s">
        <v>199</v>
      </c>
      <c r="B4" s="16">
        <f>'محافظات مفتوح'!AD4</f>
        <v>39</v>
      </c>
      <c r="C4" s="16">
        <f>'محافظات مفتوح'!AE4</f>
        <v>105</v>
      </c>
      <c r="D4" s="16">
        <v>2</v>
      </c>
      <c r="E4" s="16">
        <v>4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2</v>
      </c>
      <c r="L4" s="16">
        <v>0</v>
      </c>
      <c r="M4" s="16">
        <v>1</v>
      </c>
      <c r="N4" s="16">
        <v>0</v>
      </c>
      <c r="O4" s="16">
        <v>0</v>
      </c>
      <c r="P4" s="12">
        <f aca="true" t="shared" si="0" ref="P4:Q9">N4+L4+J4+H4+F4+D4+B4</f>
        <v>41</v>
      </c>
      <c r="Q4" s="12">
        <f t="shared" si="0"/>
        <v>112</v>
      </c>
      <c r="R4" s="12">
        <f aca="true" t="shared" si="1" ref="R4:R9">Q4+P4</f>
        <v>153</v>
      </c>
    </row>
    <row r="5" spans="1:18" ht="27.75" customHeight="1">
      <c r="A5" s="16" t="s">
        <v>198</v>
      </c>
      <c r="B5" s="16">
        <f>'محافظات مفتوح'!AD5</f>
        <v>7</v>
      </c>
      <c r="C5" s="16">
        <f>'محافظات مفتوح'!AE5</f>
        <v>3</v>
      </c>
      <c r="D5" s="16">
        <v>1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2">
        <f t="shared" si="0"/>
        <v>8</v>
      </c>
      <c r="Q5" s="12">
        <f t="shared" si="0"/>
        <v>3</v>
      </c>
      <c r="R5" s="12">
        <f t="shared" si="1"/>
        <v>11</v>
      </c>
    </row>
    <row r="6" spans="1:18" ht="27.75" customHeight="1">
      <c r="A6" s="16" t="s">
        <v>197</v>
      </c>
      <c r="B6" s="16">
        <f>'محافظات مفتوح'!AD6</f>
        <v>113</v>
      </c>
      <c r="C6" s="16">
        <f>'محافظات مفتوح'!AE6</f>
        <v>52</v>
      </c>
      <c r="D6" s="16">
        <v>1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1</v>
      </c>
      <c r="O6" s="16">
        <v>0</v>
      </c>
      <c r="P6" s="12">
        <f t="shared" si="0"/>
        <v>115</v>
      </c>
      <c r="Q6" s="12">
        <f t="shared" si="0"/>
        <v>52</v>
      </c>
      <c r="R6" s="12">
        <f t="shared" si="1"/>
        <v>167</v>
      </c>
    </row>
    <row r="7" spans="1:18" ht="27.75" customHeight="1">
      <c r="A7" s="16" t="s">
        <v>196</v>
      </c>
      <c r="B7" s="16">
        <f>'محافظات مفتوح'!AD7</f>
        <v>80</v>
      </c>
      <c r="C7" s="16">
        <f>'محافظات مفتوح'!AE7</f>
        <v>71</v>
      </c>
      <c r="D7" s="16">
        <v>1</v>
      </c>
      <c r="E7" s="16">
        <v>1</v>
      </c>
      <c r="F7" s="16">
        <v>0</v>
      </c>
      <c r="G7" s="16">
        <v>0</v>
      </c>
      <c r="H7" s="16">
        <v>0</v>
      </c>
      <c r="I7" s="16">
        <v>0</v>
      </c>
      <c r="J7" s="16">
        <v>2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2">
        <f t="shared" si="0"/>
        <v>83</v>
      </c>
      <c r="Q7" s="12">
        <f t="shared" si="0"/>
        <v>72</v>
      </c>
      <c r="R7" s="12">
        <f t="shared" si="1"/>
        <v>155</v>
      </c>
    </row>
    <row r="8" spans="1:18" ht="27.75" customHeight="1">
      <c r="A8" s="16" t="s">
        <v>195</v>
      </c>
      <c r="B8" s="16">
        <f>'محافظات مفتوح'!AD8</f>
        <v>0</v>
      </c>
      <c r="C8" s="16">
        <f>'محافظات مفتوح'!AE8</f>
        <v>149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2">
        <f t="shared" si="0"/>
        <v>0</v>
      </c>
      <c r="Q8" s="12">
        <f t="shared" si="0"/>
        <v>149</v>
      </c>
      <c r="R8" s="12">
        <f t="shared" si="1"/>
        <v>149</v>
      </c>
    </row>
    <row r="9" spans="1:18" ht="27.75" customHeight="1">
      <c r="A9" s="13" t="s">
        <v>194</v>
      </c>
      <c r="B9" s="16">
        <f>'محافظات مفتوح'!AD9</f>
        <v>43</v>
      </c>
      <c r="C9" s="16">
        <f>'محافظات مفتوح'!AE9</f>
        <v>29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2">
        <f>N9+L9+J9+H9+F9+D9+B9</f>
        <v>43</v>
      </c>
      <c r="Q9" s="12">
        <f t="shared" si="0"/>
        <v>29</v>
      </c>
      <c r="R9" s="12">
        <f t="shared" si="1"/>
        <v>72</v>
      </c>
    </row>
    <row r="10" spans="1:18" ht="27.75" customHeight="1">
      <c r="A10" s="13" t="s">
        <v>204</v>
      </c>
      <c r="B10" s="10">
        <v>55</v>
      </c>
      <c r="C10" s="10">
        <v>97</v>
      </c>
      <c r="D10" s="10">
        <v>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8">
        <f>N10+L10+J10+H10+F10+D10+B10</f>
        <v>57</v>
      </c>
      <c r="Q10" s="18">
        <f>O10+M10+K10+I10+G10+E10+C10</f>
        <v>97</v>
      </c>
      <c r="R10" s="18">
        <f>Q10+P10</f>
        <v>154</v>
      </c>
    </row>
    <row r="11" spans="1:18" ht="27.75" customHeight="1">
      <c r="A11" s="12" t="s">
        <v>95</v>
      </c>
      <c r="B11" s="12">
        <f>SUM(B4:B10)</f>
        <v>337</v>
      </c>
      <c r="C11" s="18">
        <f aca="true" t="shared" si="2" ref="C11:R11">SUM(C4:C10)</f>
        <v>506</v>
      </c>
      <c r="D11" s="18">
        <f t="shared" si="2"/>
        <v>7</v>
      </c>
      <c r="E11" s="18">
        <f t="shared" si="2"/>
        <v>5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2</v>
      </c>
      <c r="K11" s="18">
        <f t="shared" si="2"/>
        <v>2</v>
      </c>
      <c r="L11" s="18">
        <f t="shared" si="2"/>
        <v>0</v>
      </c>
      <c r="M11" s="18">
        <f t="shared" si="2"/>
        <v>1</v>
      </c>
      <c r="N11" s="18">
        <f t="shared" si="2"/>
        <v>1</v>
      </c>
      <c r="O11" s="18">
        <f t="shared" si="2"/>
        <v>0</v>
      </c>
      <c r="P11" s="18">
        <f t="shared" si="2"/>
        <v>347</v>
      </c>
      <c r="Q11" s="18">
        <f t="shared" si="2"/>
        <v>514</v>
      </c>
      <c r="R11" s="18">
        <f t="shared" si="2"/>
        <v>861</v>
      </c>
    </row>
  </sheetData>
  <sheetProtection/>
  <mergeCells count="10">
    <mergeCell ref="J2:K2"/>
    <mergeCell ref="L2:M2"/>
    <mergeCell ref="N2:O2"/>
    <mergeCell ref="P2:R2"/>
    <mergeCell ref="A1:R1"/>
    <mergeCell ref="A2:A3"/>
    <mergeCell ref="B2:C2"/>
    <mergeCell ref="D2:E2"/>
    <mergeCell ref="F2:G2"/>
    <mergeCell ref="H2:I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rightToLeft="1" view="pageBreakPreview" zoomScale="63" zoomScaleNormal="68" zoomScaleSheetLayoutView="63" zoomScalePageLayoutView="0" workbookViewId="0" topLeftCell="A1">
      <selection activeCell="O4" sqref="O4"/>
    </sheetView>
  </sheetViews>
  <sheetFormatPr defaultColWidth="9.00390625" defaultRowHeight="15"/>
  <cols>
    <col min="1" max="1" width="28.00390625" style="4" customWidth="1"/>
    <col min="2" max="7" width="4.7109375" style="4" customWidth="1"/>
    <col min="8" max="9" width="5.57421875" style="4" bestFit="1" customWidth="1"/>
    <col min="10" max="10" width="4.7109375" style="4" customWidth="1"/>
    <col min="11" max="11" width="5.57421875" style="4" bestFit="1" customWidth="1"/>
    <col min="12" max="29" width="4.7109375" style="4" customWidth="1"/>
    <col min="30" max="31" width="5.57421875" style="4" bestFit="1" customWidth="1"/>
    <col min="32" max="32" width="7.140625" style="4" customWidth="1"/>
    <col min="33" max="16384" width="9.00390625" style="4" customWidth="1"/>
  </cols>
  <sheetData>
    <row r="1" spans="1:32" ht="36.75" customHeight="1">
      <c r="A1" s="96" t="s">
        <v>203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s="5" customFormat="1" ht="27.75">
      <c r="A2" s="93" t="s">
        <v>201</v>
      </c>
      <c r="B2" s="93" t="s">
        <v>3</v>
      </c>
      <c r="C2" s="93"/>
      <c r="D2" s="93" t="s">
        <v>4</v>
      </c>
      <c r="E2" s="93"/>
      <c r="F2" s="93" t="s">
        <v>5</v>
      </c>
      <c r="G2" s="93"/>
      <c r="H2" s="93" t="s">
        <v>6</v>
      </c>
      <c r="I2" s="93"/>
      <c r="J2" s="93" t="s">
        <v>7</v>
      </c>
      <c r="K2" s="93"/>
      <c r="L2" s="93" t="s">
        <v>8</v>
      </c>
      <c r="M2" s="93"/>
      <c r="N2" s="93" t="s">
        <v>9</v>
      </c>
      <c r="O2" s="93"/>
      <c r="P2" s="93" t="s">
        <v>10</v>
      </c>
      <c r="Q2" s="93"/>
      <c r="R2" s="93" t="s">
        <v>11</v>
      </c>
      <c r="S2" s="93"/>
      <c r="T2" s="93" t="s">
        <v>12</v>
      </c>
      <c r="U2" s="93"/>
      <c r="V2" s="93" t="s">
        <v>13</v>
      </c>
      <c r="W2" s="93"/>
      <c r="X2" s="93" t="s">
        <v>14</v>
      </c>
      <c r="Y2" s="93"/>
      <c r="Z2" s="93" t="s">
        <v>15</v>
      </c>
      <c r="AA2" s="93"/>
      <c r="AB2" s="93" t="s">
        <v>16</v>
      </c>
      <c r="AC2" s="93"/>
      <c r="AD2" s="93" t="s">
        <v>17</v>
      </c>
      <c r="AE2" s="93"/>
      <c r="AF2" s="93"/>
    </row>
    <row r="3" spans="1:32" s="5" customFormat="1" ht="27.75">
      <c r="A3" s="93"/>
      <c r="B3" s="11" t="s">
        <v>19</v>
      </c>
      <c r="C3" s="11" t="s">
        <v>20</v>
      </c>
      <c r="D3" s="11" t="s">
        <v>19</v>
      </c>
      <c r="E3" s="11" t="s">
        <v>20</v>
      </c>
      <c r="F3" s="11" t="s">
        <v>19</v>
      </c>
      <c r="G3" s="11" t="s">
        <v>20</v>
      </c>
      <c r="H3" s="11" t="s">
        <v>19</v>
      </c>
      <c r="I3" s="11" t="s">
        <v>20</v>
      </c>
      <c r="J3" s="11" t="s">
        <v>19</v>
      </c>
      <c r="K3" s="11" t="s">
        <v>20</v>
      </c>
      <c r="L3" s="11" t="s">
        <v>19</v>
      </c>
      <c r="M3" s="11" t="s">
        <v>20</v>
      </c>
      <c r="N3" s="11" t="s">
        <v>19</v>
      </c>
      <c r="O3" s="11" t="s">
        <v>20</v>
      </c>
      <c r="P3" s="11" t="s">
        <v>19</v>
      </c>
      <c r="Q3" s="11" t="s">
        <v>20</v>
      </c>
      <c r="R3" s="11" t="s">
        <v>19</v>
      </c>
      <c r="S3" s="11" t="s">
        <v>20</v>
      </c>
      <c r="T3" s="11" t="s">
        <v>19</v>
      </c>
      <c r="U3" s="11" t="s">
        <v>20</v>
      </c>
      <c r="V3" s="11" t="s">
        <v>19</v>
      </c>
      <c r="W3" s="11" t="s">
        <v>20</v>
      </c>
      <c r="X3" s="11" t="s">
        <v>19</v>
      </c>
      <c r="Y3" s="11" t="s">
        <v>20</v>
      </c>
      <c r="Z3" s="11" t="s">
        <v>19</v>
      </c>
      <c r="AA3" s="11" t="s">
        <v>20</v>
      </c>
      <c r="AB3" s="11" t="s">
        <v>19</v>
      </c>
      <c r="AC3" s="11" t="s">
        <v>20</v>
      </c>
      <c r="AD3" s="11" t="s">
        <v>19</v>
      </c>
      <c r="AE3" s="11" t="s">
        <v>20</v>
      </c>
      <c r="AF3" s="18" t="s">
        <v>21</v>
      </c>
    </row>
    <row r="4" spans="1:32" s="6" customFormat="1" ht="27.75">
      <c r="A4" s="12" t="s">
        <v>199</v>
      </c>
      <c r="B4" s="13">
        <v>2</v>
      </c>
      <c r="C4" s="13">
        <v>3</v>
      </c>
      <c r="D4" s="13">
        <v>0</v>
      </c>
      <c r="E4" s="13">
        <v>0</v>
      </c>
      <c r="F4" s="13">
        <v>6</v>
      </c>
      <c r="G4" s="13">
        <v>3</v>
      </c>
      <c r="H4" s="13">
        <f>12+9</f>
        <v>21</v>
      </c>
      <c r="I4" s="13">
        <v>48</v>
      </c>
      <c r="J4" s="13">
        <v>5</v>
      </c>
      <c r="K4" s="13">
        <f>27+13</f>
        <v>40</v>
      </c>
      <c r="L4" s="13">
        <v>1</v>
      </c>
      <c r="M4" s="13">
        <v>3</v>
      </c>
      <c r="N4" s="13">
        <v>1</v>
      </c>
      <c r="O4" s="13">
        <v>6</v>
      </c>
      <c r="P4" s="13">
        <v>0</v>
      </c>
      <c r="Q4" s="13">
        <v>1</v>
      </c>
      <c r="R4" s="13">
        <v>2</v>
      </c>
      <c r="S4" s="13">
        <v>0</v>
      </c>
      <c r="T4" s="13">
        <v>1</v>
      </c>
      <c r="U4" s="13">
        <v>1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1">
        <f aca="true" t="shared" si="0" ref="AD4:AE9">AB4+Z4+X4+V4+T4+R4+P4+N4+L4+J4+H4+F4+D4+B4</f>
        <v>39</v>
      </c>
      <c r="AE4" s="11">
        <f t="shared" si="0"/>
        <v>105</v>
      </c>
      <c r="AF4" s="19">
        <f aca="true" t="shared" si="1" ref="AF4:AF9">AE4+AD4</f>
        <v>144</v>
      </c>
    </row>
    <row r="5" spans="1:32" s="6" customFormat="1" ht="27.75">
      <c r="A5" s="12" t="s">
        <v>78</v>
      </c>
      <c r="B5" s="13">
        <v>2</v>
      </c>
      <c r="C5" s="13">
        <v>0</v>
      </c>
      <c r="D5" s="13">
        <v>1</v>
      </c>
      <c r="E5" s="13">
        <v>0</v>
      </c>
      <c r="F5" s="13">
        <v>0</v>
      </c>
      <c r="G5" s="13">
        <v>0</v>
      </c>
      <c r="H5" s="13">
        <v>4</v>
      </c>
      <c r="I5" s="13">
        <v>2</v>
      </c>
      <c r="J5" s="13">
        <v>0</v>
      </c>
      <c r="K5" s="13">
        <v>1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1">
        <f t="shared" si="0"/>
        <v>7</v>
      </c>
      <c r="AE5" s="11">
        <f t="shared" si="0"/>
        <v>3</v>
      </c>
      <c r="AF5" s="19">
        <f t="shared" si="1"/>
        <v>10</v>
      </c>
    </row>
    <row r="6" spans="1:32" s="6" customFormat="1" ht="27.75">
      <c r="A6" s="12" t="s">
        <v>197</v>
      </c>
      <c r="B6" s="13">
        <v>5</v>
      </c>
      <c r="C6" s="13">
        <v>4</v>
      </c>
      <c r="D6" s="13">
        <v>3</v>
      </c>
      <c r="E6" s="13">
        <v>1</v>
      </c>
      <c r="F6" s="13">
        <v>5</v>
      </c>
      <c r="G6" s="13">
        <v>0</v>
      </c>
      <c r="H6" s="13">
        <f>17+9</f>
        <v>26</v>
      </c>
      <c r="I6" s="13">
        <v>18</v>
      </c>
      <c r="J6" s="13">
        <v>23</v>
      </c>
      <c r="K6" s="13">
        <v>14</v>
      </c>
      <c r="L6" s="13">
        <v>4</v>
      </c>
      <c r="M6" s="13">
        <v>1</v>
      </c>
      <c r="N6" s="13">
        <v>10</v>
      </c>
      <c r="O6" s="13">
        <v>6</v>
      </c>
      <c r="P6" s="13">
        <v>4</v>
      </c>
      <c r="Q6" s="13">
        <v>0</v>
      </c>
      <c r="R6" s="13">
        <v>10</v>
      </c>
      <c r="S6" s="13">
        <v>3</v>
      </c>
      <c r="T6" s="13">
        <v>5</v>
      </c>
      <c r="U6" s="13">
        <v>4</v>
      </c>
      <c r="V6" s="13">
        <v>12</v>
      </c>
      <c r="W6" s="13">
        <v>0</v>
      </c>
      <c r="X6" s="13">
        <v>4</v>
      </c>
      <c r="Y6" s="13">
        <v>1</v>
      </c>
      <c r="Z6" s="13">
        <v>1</v>
      </c>
      <c r="AA6" s="13">
        <v>0</v>
      </c>
      <c r="AB6" s="13">
        <v>1</v>
      </c>
      <c r="AC6" s="13">
        <v>0</v>
      </c>
      <c r="AD6" s="11">
        <f t="shared" si="0"/>
        <v>113</v>
      </c>
      <c r="AE6" s="11">
        <f t="shared" si="0"/>
        <v>52</v>
      </c>
      <c r="AF6" s="19">
        <f t="shared" si="1"/>
        <v>165</v>
      </c>
    </row>
    <row r="7" spans="1:32" s="6" customFormat="1" ht="27.75">
      <c r="A7" s="12" t="s">
        <v>196</v>
      </c>
      <c r="B7" s="13">
        <v>4</v>
      </c>
      <c r="C7" s="14">
        <v>2</v>
      </c>
      <c r="D7" s="14">
        <v>0</v>
      </c>
      <c r="E7" s="14">
        <v>0</v>
      </c>
      <c r="F7" s="14">
        <v>0</v>
      </c>
      <c r="G7" s="14">
        <v>0</v>
      </c>
      <c r="H7" s="14">
        <v>44</v>
      </c>
      <c r="I7" s="14">
        <v>47</v>
      </c>
      <c r="J7" s="14">
        <v>28</v>
      </c>
      <c r="K7" s="14">
        <v>19</v>
      </c>
      <c r="L7" s="14">
        <v>1</v>
      </c>
      <c r="M7" s="14">
        <v>0</v>
      </c>
      <c r="N7" s="14">
        <v>0</v>
      </c>
      <c r="O7" s="14">
        <v>0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0</v>
      </c>
      <c r="V7" s="14">
        <v>0</v>
      </c>
      <c r="W7" s="14">
        <v>0</v>
      </c>
      <c r="X7" s="14">
        <v>0</v>
      </c>
      <c r="Y7" s="14">
        <v>1</v>
      </c>
      <c r="Z7" s="14">
        <v>0</v>
      </c>
      <c r="AA7" s="14">
        <v>0</v>
      </c>
      <c r="AB7" s="14">
        <v>0</v>
      </c>
      <c r="AC7" s="15">
        <v>0</v>
      </c>
      <c r="AD7" s="11">
        <f t="shared" si="0"/>
        <v>80</v>
      </c>
      <c r="AE7" s="11">
        <f t="shared" si="0"/>
        <v>71</v>
      </c>
      <c r="AF7" s="19">
        <f t="shared" si="1"/>
        <v>151</v>
      </c>
    </row>
    <row r="8" spans="1:32" s="6" customFormat="1" ht="27.75">
      <c r="A8" s="12" t="s">
        <v>195</v>
      </c>
      <c r="B8" s="13">
        <v>0</v>
      </c>
      <c r="C8" s="14">
        <v>5</v>
      </c>
      <c r="D8" s="14">
        <v>0</v>
      </c>
      <c r="E8" s="14">
        <v>0</v>
      </c>
      <c r="F8" s="14">
        <v>0</v>
      </c>
      <c r="G8" s="14">
        <v>3</v>
      </c>
      <c r="H8" s="14">
        <v>0</v>
      </c>
      <c r="I8" s="14">
        <v>84</v>
      </c>
      <c r="J8" s="14">
        <v>0</v>
      </c>
      <c r="K8" s="14">
        <v>25</v>
      </c>
      <c r="L8" s="14">
        <v>0</v>
      </c>
      <c r="M8" s="14">
        <v>7</v>
      </c>
      <c r="N8" s="14">
        <v>0</v>
      </c>
      <c r="O8" s="14">
        <v>18</v>
      </c>
      <c r="P8" s="14">
        <v>0</v>
      </c>
      <c r="Q8" s="14">
        <v>2</v>
      </c>
      <c r="R8" s="14">
        <v>0</v>
      </c>
      <c r="S8" s="14">
        <v>3</v>
      </c>
      <c r="T8" s="14">
        <v>0</v>
      </c>
      <c r="U8" s="14">
        <v>2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5">
        <v>0</v>
      </c>
      <c r="AD8" s="11">
        <f t="shared" si="0"/>
        <v>0</v>
      </c>
      <c r="AE8" s="11">
        <f t="shared" si="0"/>
        <v>149</v>
      </c>
      <c r="AF8" s="19">
        <f t="shared" si="1"/>
        <v>149</v>
      </c>
    </row>
    <row r="9" spans="1:32" s="6" customFormat="1" ht="27.75">
      <c r="A9" s="12" t="s">
        <v>194</v>
      </c>
      <c r="B9" s="13">
        <v>4</v>
      </c>
      <c r="C9" s="14">
        <v>4</v>
      </c>
      <c r="D9" s="14">
        <v>0</v>
      </c>
      <c r="E9" s="14">
        <v>0</v>
      </c>
      <c r="F9" s="14">
        <v>1</v>
      </c>
      <c r="G9" s="14">
        <v>0</v>
      </c>
      <c r="H9" s="14">
        <v>25</v>
      </c>
      <c r="I9" s="14">
        <v>20</v>
      </c>
      <c r="J9" s="14">
        <v>6</v>
      </c>
      <c r="K9" s="14">
        <v>3</v>
      </c>
      <c r="L9" s="14">
        <v>0</v>
      </c>
      <c r="M9" s="14">
        <v>0</v>
      </c>
      <c r="N9" s="14">
        <v>6</v>
      </c>
      <c r="O9" s="14">
        <v>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  <c r="AA9" s="14">
        <v>1</v>
      </c>
      <c r="AB9" s="14">
        <v>0</v>
      </c>
      <c r="AC9" s="15">
        <v>0</v>
      </c>
      <c r="AD9" s="11">
        <f t="shared" si="0"/>
        <v>43</v>
      </c>
      <c r="AE9" s="11">
        <f t="shared" si="0"/>
        <v>29</v>
      </c>
      <c r="AF9" s="19">
        <f t="shared" si="1"/>
        <v>72</v>
      </c>
    </row>
    <row r="10" spans="1:32" s="6" customFormat="1" ht="27.75">
      <c r="A10" s="18" t="s">
        <v>204</v>
      </c>
      <c r="B10" s="13">
        <v>1</v>
      </c>
      <c r="C10" s="14">
        <v>5</v>
      </c>
      <c r="D10" s="14">
        <v>1</v>
      </c>
      <c r="E10" s="14">
        <v>1</v>
      </c>
      <c r="F10" s="14">
        <v>0</v>
      </c>
      <c r="G10" s="14">
        <v>0</v>
      </c>
      <c r="H10" s="14">
        <v>40</v>
      </c>
      <c r="I10" s="14">
        <v>79</v>
      </c>
      <c r="J10" s="14">
        <v>6</v>
      </c>
      <c r="K10" s="14">
        <v>6</v>
      </c>
      <c r="L10" s="14">
        <v>0</v>
      </c>
      <c r="M10" s="14">
        <v>0</v>
      </c>
      <c r="N10" s="14">
        <v>0</v>
      </c>
      <c r="O10" s="14">
        <v>1</v>
      </c>
      <c r="P10" s="14">
        <v>3</v>
      </c>
      <c r="Q10" s="14">
        <v>0</v>
      </c>
      <c r="R10" s="14">
        <v>1</v>
      </c>
      <c r="S10" s="14">
        <v>0</v>
      </c>
      <c r="T10" s="14">
        <v>3</v>
      </c>
      <c r="U10" s="14">
        <v>2</v>
      </c>
      <c r="V10" s="14">
        <v>0</v>
      </c>
      <c r="W10" s="14">
        <v>1</v>
      </c>
      <c r="X10" s="14">
        <v>0</v>
      </c>
      <c r="Y10" s="14">
        <v>1</v>
      </c>
      <c r="Z10" s="14">
        <v>0</v>
      </c>
      <c r="AA10" s="14">
        <v>1</v>
      </c>
      <c r="AB10" s="14">
        <v>0</v>
      </c>
      <c r="AC10" s="15">
        <v>0</v>
      </c>
      <c r="AD10" s="19">
        <f>AB10+Z10+X10+V10+T10+R10+P10+N10+L10+J10+H10+F10+D10+B10</f>
        <v>55</v>
      </c>
      <c r="AE10" s="19">
        <f>AC10+AA10+Y10+W10+U10+S10+Q10+O10+M10+K10+I10+G10+E10+C10</f>
        <v>97</v>
      </c>
      <c r="AF10" s="19">
        <f>AE10+AD10</f>
        <v>152</v>
      </c>
    </row>
    <row r="11" spans="1:32" s="5" customFormat="1" ht="27.75">
      <c r="A11" s="12" t="s">
        <v>95</v>
      </c>
      <c r="B11" s="11">
        <f>SUM(B4:B10)</f>
        <v>18</v>
      </c>
      <c r="C11" s="19">
        <f aca="true" t="shared" si="2" ref="C11:AF11">SUM(C4:C10)</f>
        <v>23</v>
      </c>
      <c r="D11" s="19">
        <f t="shared" si="2"/>
        <v>5</v>
      </c>
      <c r="E11" s="19">
        <f t="shared" si="2"/>
        <v>2</v>
      </c>
      <c r="F11" s="19">
        <f t="shared" si="2"/>
        <v>12</v>
      </c>
      <c r="G11" s="19">
        <f t="shared" si="2"/>
        <v>6</v>
      </c>
      <c r="H11" s="19">
        <f t="shared" si="2"/>
        <v>160</v>
      </c>
      <c r="I11" s="19">
        <f t="shared" si="2"/>
        <v>298</v>
      </c>
      <c r="J11" s="19">
        <f t="shared" si="2"/>
        <v>68</v>
      </c>
      <c r="K11" s="19">
        <f t="shared" si="2"/>
        <v>108</v>
      </c>
      <c r="L11" s="19">
        <f t="shared" si="2"/>
        <v>6</v>
      </c>
      <c r="M11" s="19">
        <f t="shared" si="2"/>
        <v>11</v>
      </c>
      <c r="N11" s="19">
        <f t="shared" si="2"/>
        <v>17</v>
      </c>
      <c r="O11" s="19">
        <f t="shared" si="2"/>
        <v>32</v>
      </c>
      <c r="P11" s="19">
        <f t="shared" si="2"/>
        <v>8</v>
      </c>
      <c r="Q11" s="19">
        <f t="shared" si="2"/>
        <v>4</v>
      </c>
      <c r="R11" s="19">
        <f t="shared" si="2"/>
        <v>14</v>
      </c>
      <c r="S11" s="19">
        <f t="shared" si="2"/>
        <v>7</v>
      </c>
      <c r="T11" s="19">
        <f t="shared" si="2"/>
        <v>10</v>
      </c>
      <c r="U11" s="19">
        <f t="shared" si="2"/>
        <v>9</v>
      </c>
      <c r="V11" s="19">
        <f t="shared" si="2"/>
        <v>12</v>
      </c>
      <c r="W11" s="19">
        <f t="shared" si="2"/>
        <v>1</v>
      </c>
      <c r="X11" s="19">
        <f t="shared" si="2"/>
        <v>4</v>
      </c>
      <c r="Y11" s="19">
        <f t="shared" si="2"/>
        <v>3</v>
      </c>
      <c r="Z11" s="19">
        <f t="shared" si="2"/>
        <v>2</v>
      </c>
      <c r="AA11" s="19">
        <f t="shared" si="2"/>
        <v>2</v>
      </c>
      <c r="AB11" s="19">
        <f t="shared" si="2"/>
        <v>1</v>
      </c>
      <c r="AC11" s="19">
        <f t="shared" si="2"/>
        <v>0</v>
      </c>
      <c r="AD11" s="19">
        <f t="shared" si="2"/>
        <v>337</v>
      </c>
      <c r="AE11" s="19">
        <f t="shared" si="2"/>
        <v>506</v>
      </c>
      <c r="AF11" s="19">
        <f t="shared" si="2"/>
        <v>843</v>
      </c>
    </row>
    <row r="16" ht="29.25" customHeight="1"/>
  </sheetData>
  <sheetProtection/>
  <mergeCells count="17"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D2:AF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rightToLeft="1" view="pageBreakPreview" zoomScale="60" zoomScaleNormal="70" zoomScalePageLayoutView="0" workbookViewId="0" topLeftCell="A1">
      <selection activeCell="T26" sqref="T26"/>
    </sheetView>
  </sheetViews>
  <sheetFormatPr defaultColWidth="9.140625" defaultRowHeight="15"/>
  <cols>
    <col min="1" max="1" width="4.28125" style="17" customWidth="1"/>
    <col min="2" max="2" width="17.00390625" style="17" customWidth="1"/>
    <col min="3" max="8" width="4.7109375" style="17" customWidth="1"/>
    <col min="9" max="9" width="5.8515625" style="17" bestFit="1" customWidth="1"/>
    <col min="10" max="11" width="4.7109375" style="17" customWidth="1"/>
    <col min="12" max="12" width="5.8515625" style="17" bestFit="1" customWidth="1"/>
    <col min="13" max="30" width="4.7109375" style="17" customWidth="1"/>
    <col min="31" max="32" width="5.8515625" style="17" bestFit="1" customWidth="1"/>
    <col min="33" max="33" width="8.421875" style="17" bestFit="1" customWidth="1"/>
    <col min="34" max="16384" width="9.00390625" style="17" customWidth="1"/>
  </cols>
  <sheetData>
    <row r="1" spans="1:33" ht="27.75" customHeight="1">
      <c r="A1" s="103" t="s">
        <v>134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27.75" customHeight="1">
      <c r="A2" s="97" t="s">
        <v>135</v>
      </c>
      <c r="B2" s="97" t="s">
        <v>18</v>
      </c>
      <c r="C2" s="97" t="s">
        <v>3</v>
      </c>
      <c r="D2" s="97"/>
      <c r="E2" s="97" t="s">
        <v>4</v>
      </c>
      <c r="F2" s="97"/>
      <c r="G2" s="97" t="s">
        <v>5</v>
      </c>
      <c r="H2" s="97"/>
      <c r="I2" s="97" t="s">
        <v>6</v>
      </c>
      <c r="J2" s="97"/>
      <c r="K2" s="97" t="s">
        <v>7</v>
      </c>
      <c r="L2" s="97"/>
      <c r="M2" s="97" t="s">
        <v>8</v>
      </c>
      <c r="N2" s="97"/>
      <c r="O2" s="97" t="s">
        <v>9</v>
      </c>
      <c r="P2" s="97"/>
      <c r="Q2" s="97" t="s">
        <v>10</v>
      </c>
      <c r="R2" s="97"/>
      <c r="S2" s="97" t="s">
        <v>11</v>
      </c>
      <c r="T2" s="97"/>
      <c r="U2" s="97" t="s">
        <v>12</v>
      </c>
      <c r="V2" s="97"/>
      <c r="W2" s="97" t="s">
        <v>13</v>
      </c>
      <c r="X2" s="97"/>
      <c r="Y2" s="97" t="s">
        <v>14</v>
      </c>
      <c r="Z2" s="97"/>
      <c r="AA2" s="97" t="s">
        <v>15</v>
      </c>
      <c r="AB2" s="97"/>
      <c r="AC2" s="97" t="s">
        <v>16</v>
      </c>
      <c r="AD2" s="97"/>
      <c r="AE2" s="97" t="s">
        <v>17</v>
      </c>
      <c r="AF2" s="97"/>
      <c r="AG2" s="97"/>
    </row>
    <row r="3" spans="1:33" ht="27.75" customHeight="1">
      <c r="A3" s="97"/>
      <c r="B3" s="97"/>
      <c r="C3" s="30" t="s">
        <v>19</v>
      </c>
      <c r="D3" s="30" t="s">
        <v>20</v>
      </c>
      <c r="E3" s="30" t="s">
        <v>19</v>
      </c>
      <c r="F3" s="30" t="s">
        <v>20</v>
      </c>
      <c r="G3" s="30" t="s">
        <v>19</v>
      </c>
      <c r="H3" s="30" t="s">
        <v>20</v>
      </c>
      <c r="I3" s="30" t="s">
        <v>19</v>
      </c>
      <c r="J3" s="30" t="s">
        <v>20</v>
      </c>
      <c r="K3" s="30" t="s">
        <v>19</v>
      </c>
      <c r="L3" s="30" t="s">
        <v>20</v>
      </c>
      <c r="M3" s="30" t="s">
        <v>19</v>
      </c>
      <c r="N3" s="30" t="s">
        <v>20</v>
      </c>
      <c r="O3" s="30" t="s">
        <v>19</v>
      </c>
      <c r="P3" s="30" t="s">
        <v>20</v>
      </c>
      <c r="Q3" s="30" t="s">
        <v>19</v>
      </c>
      <c r="R3" s="30" t="s">
        <v>20</v>
      </c>
      <c r="S3" s="30" t="s">
        <v>19</v>
      </c>
      <c r="T3" s="30" t="s">
        <v>20</v>
      </c>
      <c r="U3" s="30" t="s">
        <v>19</v>
      </c>
      <c r="V3" s="30" t="s">
        <v>20</v>
      </c>
      <c r="W3" s="30" t="s">
        <v>19</v>
      </c>
      <c r="X3" s="30" t="s">
        <v>20</v>
      </c>
      <c r="Y3" s="30" t="s">
        <v>19</v>
      </c>
      <c r="Z3" s="30" t="s">
        <v>20</v>
      </c>
      <c r="AA3" s="30" t="s">
        <v>19</v>
      </c>
      <c r="AB3" s="30" t="s">
        <v>20</v>
      </c>
      <c r="AC3" s="30" t="s">
        <v>19</v>
      </c>
      <c r="AD3" s="30" t="s">
        <v>20</v>
      </c>
      <c r="AE3" s="30" t="s">
        <v>19</v>
      </c>
      <c r="AF3" s="30" t="s">
        <v>20</v>
      </c>
      <c r="AG3" s="30" t="s">
        <v>107</v>
      </c>
    </row>
    <row r="4" spans="1:33" ht="27.75" customHeight="1">
      <c r="A4" s="100" t="s">
        <v>136</v>
      </c>
      <c r="B4" s="49" t="s">
        <v>137</v>
      </c>
      <c r="C4" s="21">
        <v>0</v>
      </c>
      <c r="D4" s="21">
        <v>1</v>
      </c>
      <c r="E4" s="21">
        <v>0</v>
      </c>
      <c r="F4" s="21">
        <v>1</v>
      </c>
      <c r="G4" s="21">
        <v>0</v>
      </c>
      <c r="H4" s="21">
        <v>0</v>
      </c>
      <c r="I4" s="21">
        <v>5</v>
      </c>
      <c r="J4" s="21">
        <v>14</v>
      </c>
      <c r="K4" s="21">
        <v>1</v>
      </c>
      <c r="L4" s="21">
        <v>2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2">
        <f>AC4+AA4+Y4+W4+U4+S4+Q4+O4+M4+K4+I4+G4+E4+C4</f>
        <v>6</v>
      </c>
      <c r="AF4" s="22">
        <f>AD4+AB4+Z4+X4+V4+T4+R4+P4+N4+L4+J4+H4+F4+D4</f>
        <v>18</v>
      </c>
      <c r="AG4" s="22">
        <f>AF4+AE4</f>
        <v>24</v>
      </c>
    </row>
    <row r="5" spans="1:33" ht="27.75" customHeight="1">
      <c r="A5" s="100"/>
      <c r="B5" s="49" t="s">
        <v>138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6</v>
      </c>
      <c r="J5" s="21">
        <v>8</v>
      </c>
      <c r="K5" s="21">
        <v>2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1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2">
        <f aca="true" t="shared" si="0" ref="AE5:AF17">AC5+AA5+Y5+W5+U5+S5+Q5+O5+M5+K5+I5+G5+E5+C5</f>
        <v>8</v>
      </c>
      <c r="AF5" s="22">
        <f t="shared" si="0"/>
        <v>10</v>
      </c>
      <c r="AG5" s="22">
        <f aca="true" t="shared" si="1" ref="AG5:AG18">AF5+AE5</f>
        <v>18</v>
      </c>
    </row>
    <row r="6" spans="1:33" ht="27.75" customHeight="1">
      <c r="A6" s="100"/>
      <c r="B6" s="29" t="s">
        <v>139</v>
      </c>
      <c r="C6" s="21">
        <v>0</v>
      </c>
      <c r="D6" s="21">
        <v>0</v>
      </c>
      <c r="E6" s="21">
        <v>0</v>
      </c>
      <c r="F6" s="21">
        <v>1</v>
      </c>
      <c r="G6" s="21">
        <v>0</v>
      </c>
      <c r="H6" s="21">
        <v>0</v>
      </c>
      <c r="I6" s="21">
        <v>21</v>
      </c>
      <c r="J6" s="21">
        <v>2</v>
      </c>
      <c r="K6" s="21">
        <v>2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2">
        <f t="shared" si="0"/>
        <v>23</v>
      </c>
      <c r="AF6" s="22">
        <f t="shared" si="0"/>
        <v>4</v>
      </c>
      <c r="AG6" s="22">
        <f t="shared" si="1"/>
        <v>27</v>
      </c>
    </row>
    <row r="7" spans="1:33" ht="27.75" customHeight="1">
      <c r="A7" s="100"/>
      <c r="B7" s="29" t="s">
        <v>140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2">
        <f t="shared" si="0"/>
        <v>0</v>
      </c>
      <c r="AF7" s="22">
        <f t="shared" si="0"/>
        <v>0</v>
      </c>
      <c r="AG7" s="22">
        <f t="shared" si="1"/>
        <v>0</v>
      </c>
    </row>
    <row r="8" spans="1:33" ht="27.75" customHeight="1">
      <c r="A8" s="100" t="s">
        <v>141</v>
      </c>
      <c r="B8" s="49" t="s">
        <v>142</v>
      </c>
      <c r="C8" s="21"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7</v>
      </c>
      <c r="J8" s="21">
        <v>2</v>
      </c>
      <c r="K8" s="21">
        <v>4</v>
      </c>
      <c r="L8" s="21">
        <v>7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1</v>
      </c>
      <c r="W8" s="21">
        <v>0</v>
      </c>
      <c r="X8" s="21">
        <v>0</v>
      </c>
      <c r="Y8" s="21">
        <v>0</v>
      </c>
      <c r="Z8" s="21">
        <v>0</v>
      </c>
      <c r="AA8" s="21">
        <v>2</v>
      </c>
      <c r="AB8" s="21">
        <v>0</v>
      </c>
      <c r="AC8" s="21">
        <v>0</v>
      </c>
      <c r="AD8" s="21">
        <v>0</v>
      </c>
      <c r="AE8" s="22">
        <f t="shared" si="0"/>
        <v>14</v>
      </c>
      <c r="AF8" s="22">
        <f t="shared" si="0"/>
        <v>11</v>
      </c>
      <c r="AG8" s="22">
        <f t="shared" si="1"/>
        <v>25</v>
      </c>
    </row>
    <row r="9" spans="1:33" ht="27.75" customHeight="1">
      <c r="A9" s="100"/>
      <c r="B9" s="49" t="s">
        <v>143</v>
      </c>
      <c r="C9" s="21">
        <v>0</v>
      </c>
      <c r="D9" s="21">
        <v>0</v>
      </c>
      <c r="E9" s="21">
        <v>0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13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1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2">
        <f t="shared" si="0"/>
        <v>0</v>
      </c>
      <c r="AF9" s="22">
        <f t="shared" si="0"/>
        <v>15</v>
      </c>
      <c r="AG9" s="22">
        <f t="shared" si="1"/>
        <v>15</v>
      </c>
    </row>
    <row r="10" spans="1:33" ht="27.75" customHeight="1">
      <c r="A10" s="100" t="s">
        <v>144</v>
      </c>
      <c r="B10" s="49" t="s">
        <v>89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1</v>
      </c>
      <c r="J10" s="21">
        <v>0</v>
      </c>
      <c r="K10" s="21">
        <v>7</v>
      </c>
      <c r="L10" s="21">
        <v>17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</v>
      </c>
      <c r="AE10" s="22">
        <f t="shared" si="0"/>
        <v>8</v>
      </c>
      <c r="AF10" s="22">
        <f t="shared" si="0"/>
        <v>19</v>
      </c>
      <c r="AG10" s="22">
        <f t="shared" si="1"/>
        <v>27</v>
      </c>
    </row>
    <row r="11" spans="1:33" ht="27.75" customHeight="1">
      <c r="A11" s="100"/>
      <c r="B11" s="49" t="s">
        <v>145</v>
      </c>
      <c r="C11" s="21">
        <v>0</v>
      </c>
      <c r="D11" s="21">
        <v>0</v>
      </c>
      <c r="E11" s="21">
        <v>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14</v>
      </c>
      <c r="L11" s="21">
        <v>6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1</v>
      </c>
      <c r="AD11" s="21">
        <v>0</v>
      </c>
      <c r="AE11" s="22">
        <f t="shared" si="0"/>
        <v>16</v>
      </c>
      <c r="AF11" s="22">
        <f t="shared" si="0"/>
        <v>6</v>
      </c>
      <c r="AG11" s="22">
        <f t="shared" si="1"/>
        <v>22</v>
      </c>
    </row>
    <row r="12" spans="1:33" ht="27.75" customHeight="1">
      <c r="A12" s="100"/>
      <c r="B12" s="49" t="s">
        <v>146</v>
      </c>
      <c r="C12" s="21">
        <v>0</v>
      </c>
      <c r="D12" s="21">
        <v>0</v>
      </c>
      <c r="E12" s="21">
        <v>0</v>
      </c>
      <c r="F12" s="21">
        <v>0</v>
      </c>
      <c r="G12" s="21">
        <v>1</v>
      </c>
      <c r="H12" s="21">
        <v>0</v>
      </c>
      <c r="I12" s="21">
        <v>3</v>
      </c>
      <c r="J12" s="21">
        <v>0</v>
      </c>
      <c r="K12" s="21">
        <v>15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2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2">
        <f t="shared" si="0"/>
        <v>21</v>
      </c>
      <c r="AF12" s="22">
        <f t="shared" si="0"/>
        <v>0</v>
      </c>
      <c r="AG12" s="22">
        <f t="shared" si="1"/>
        <v>21</v>
      </c>
    </row>
    <row r="13" spans="1:33" ht="27.75" customHeight="1">
      <c r="A13" s="98" t="s">
        <v>147</v>
      </c>
      <c r="B13" s="98"/>
      <c r="C13" s="21">
        <v>1</v>
      </c>
      <c r="D13" s="21">
        <v>1</v>
      </c>
      <c r="E13" s="21">
        <v>1</v>
      </c>
      <c r="F13" s="21">
        <v>1</v>
      </c>
      <c r="G13" s="21">
        <v>0</v>
      </c>
      <c r="H13" s="21">
        <v>0</v>
      </c>
      <c r="I13" s="21">
        <v>36</v>
      </c>
      <c r="J13" s="21">
        <v>15</v>
      </c>
      <c r="K13" s="21">
        <v>3</v>
      </c>
      <c r="L13" s="21">
        <v>5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1</v>
      </c>
      <c r="AA13" s="21">
        <v>0</v>
      </c>
      <c r="AB13" s="21">
        <v>0</v>
      </c>
      <c r="AC13" s="21">
        <v>0</v>
      </c>
      <c r="AD13" s="21">
        <v>0</v>
      </c>
      <c r="AE13" s="22">
        <f t="shared" si="0"/>
        <v>41</v>
      </c>
      <c r="AF13" s="22">
        <f t="shared" si="0"/>
        <v>23</v>
      </c>
      <c r="AG13" s="22">
        <f t="shared" si="1"/>
        <v>64</v>
      </c>
    </row>
    <row r="14" spans="1:33" ht="27.75" customHeight="1">
      <c r="A14" s="98" t="s">
        <v>148</v>
      </c>
      <c r="B14" s="98"/>
      <c r="C14" s="21">
        <v>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21">
        <v>14</v>
      </c>
      <c r="L14" s="21">
        <v>22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2">
        <f t="shared" si="0"/>
        <v>16</v>
      </c>
      <c r="AF14" s="22">
        <f t="shared" si="0"/>
        <v>22</v>
      </c>
      <c r="AG14" s="22">
        <f t="shared" si="1"/>
        <v>38</v>
      </c>
    </row>
    <row r="15" spans="1:33" ht="27.75" customHeight="1">
      <c r="A15" s="98" t="s">
        <v>149</v>
      </c>
      <c r="B15" s="98"/>
      <c r="C15" s="21">
        <v>1</v>
      </c>
      <c r="D15" s="21">
        <v>0</v>
      </c>
      <c r="E15" s="21">
        <v>0</v>
      </c>
      <c r="F15" s="21">
        <v>1</v>
      </c>
      <c r="G15" s="21">
        <v>0</v>
      </c>
      <c r="H15" s="21">
        <v>1</v>
      </c>
      <c r="I15" s="21">
        <v>29</v>
      </c>
      <c r="J15" s="21">
        <v>28</v>
      </c>
      <c r="K15" s="21">
        <v>8</v>
      </c>
      <c r="L15" s="21">
        <v>6</v>
      </c>
      <c r="M15" s="21">
        <v>0</v>
      </c>
      <c r="N15" s="21">
        <v>1</v>
      </c>
      <c r="O15" s="21">
        <v>1</v>
      </c>
      <c r="P15" s="21">
        <v>1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2">
        <f t="shared" si="0"/>
        <v>40</v>
      </c>
      <c r="AF15" s="22">
        <f t="shared" si="0"/>
        <v>38</v>
      </c>
      <c r="AG15" s="22">
        <f t="shared" si="1"/>
        <v>78</v>
      </c>
    </row>
    <row r="16" spans="1:33" ht="27.75" customHeight="1">
      <c r="A16" s="98" t="s">
        <v>150</v>
      </c>
      <c r="B16" s="98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5</v>
      </c>
      <c r="L16" s="21">
        <v>51</v>
      </c>
      <c r="M16" s="21">
        <v>0</v>
      </c>
      <c r="N16" s="21">
        <v>1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3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2">
        <f t="shared" si="0"/>
        <v>5</v>
      </c>
      <c r="AF16" s="22">
        <f t="shared" si="0"/>
        <v>56</v>
      </c>
      <c r="AG16" s="22">
        <f t="shared" si="1"/>
        <v>61</v>
      </c>
    </row>
    <row r="17" spans="1:33" ht="27.75" customHeight="1">
      <c r="A17" s="98" t="s">
        <v>151</v>
      </c>
      <c r="B17" s="98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3</v>
      </c>
      <c r="J17" s="21">
        <v>2</v>
      </c>
      <c r="K17" s="21">
        <v>1</v>
      </c>
      <c r="L17" s="21">
        <v>2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2">
        <f t="shared" si="0"/>
        <v>4</v>
      </c>
      <c r="AF17" s="22">
        <f t="shared" si="0"/>
        <v>4</v>
      </c>
      <c r="AG17" s="22">
        <f t="shared" si="1"/>
        <v>8</v>
      </c>
    </row>
    <row r="18" spans="1:33" ht="27.75" customHeight="1">
      <c r="A18" s="98" t="s">
        <v>152</v>
      </c>
      <c r="B18" s="98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8</v>
      </c>
      <c r="L18" s="21">
        <v>9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2">
        <f>AC18+AA18+Y18+W18+U18+S18+Q18+O18+M18+K18+I18+G18+E18+C18</f>
        <v>8</v>
      </c>
      <c r="AF18" s="22">
        <f>AD18+AB18+Z18+X18+V18+T18+R18+P18+N18+L18+J18+H18+F18+D18</f>
        <v>9</v>
      </c>
      <c r="AG18" s="22">
        <f t="shared" si="1"/>
        <v>17</v>
      </c>
    </row>
    <row r="19" spans="1:33" ht="27.75" customHeight="1">
      <c r="A19" s="99" t="s">
        <v>95</v>
      </c>
      <c r="B19" s="99"/>
      <c r="C19" s="22">
        <f>C18+C17+C16+C15+C14+C13+C12+C11+C10+C9+C8+C7+C6+C5+C4</f>
        <v>4</v>
      </c>
      <c r="D19" s="22">
        <f aca="true" t="shared" si="2" ref="D19:AF19">D18+D17+D16+D15+D14+D13+D12+D11+D10+D9+D8+D7+D6+D5+D4</f>
        <v>2</v>
      </c>
      <c r="E19" s="22">
        <f t="shared" si="2"/>
        <v>2</v>
      </c>
      <c r="F19" s="22">
        <f t="shared" si="2"/>
        <v>5</v>
      </c>
      <c r="G19" s="22">
        <f t="shared" si="2"/>
        <v>1</v>
      </c>
      <c r="H19" s="22">
        <f t="shared" si="2"/>
        <v>1</v>
      </c>
      <c r="I19" s="22">
        <f t="shared" si="2"/>
        <v>112</v>
      </c>
      <c r="J19" s="22">
        <f t="shared" si="2"/>
        <v>72</v>
      </c>
      <c r="K19" s="22">
        <f t="shared" si="2"/>
        <v>84</v>
      </c>
      <c r="L19" s="22">
        <f t="shared" si="2"/>
        <v>142</v>
      </c>
      <c r="M19" s="22">
        <f t="shared" si="2"/>
        <v>0</v>
      </c>
      <c r="N19" s="22">
        <f t="shared" si="2"/>
        <v>2</v>
      </c>
      <c r="O19" s="22">
        <f t="shared" si="2"/>
        <v>1</v>
      </c>
      <c r="P19" s="22">
        <f t="shared" si="2"/>
        <v>1</v>
      </c>
      <c r="Q19" s="22">
        <f t="shared" si="2"/>
        <v>0</v>
      </c>
      <c r="R19" s="22">
        <f t="shared" si="2"/>
        <v>0</v>
      </c>
      <c r="S19" s="22">
        <f t="shared" si="2"/>
        <v>3</v>
      </c>
      <c r="T19" s="22">
        <f t="shared" si="2"/>
        <v>5</v>
      </c>
      <c r="U19" s="22">
        <f t="shared" si="2"/>
        <v>0</v>
      </c>
      <c r="V19" s="22">
        <f t="shared" si="2"/>
        <v>2</v>
      </c>
      <c r="W19" s="22">
        <f t="shared" si="2"/>
        <v>0</v>
      </c>
      <c r="X19" s="22">
        <f t="shared" si="2"/>
        <v>1</v>
      </c>
      <c r="Y19" s="22">
        <f t="shared" si="2"/>
        <v>0</v>
      </c>
      <c r="Z19" s="22">
        <f t="shared" si="2"/>
        <v>1</v>
      </c>
      <c r="AA19" s="22">
        <f t="shared" si="2"/>
        <v>2</v>
      </c>
      <c r="AB19" s="22">
        <f t="shared" si="2"/>
        <v>0</v>
      </c>
      <c r="AC19" s="22">
        <f t="shared" si="2"/>
        <v>1</v>
      </c>
      <c r="AD19" s="22">
        <f t="shared" si="2"/>
        <v>1</v>
      </c>
      <c r="AE19" s="22">
        <f t="shared" si="2"/>
        <v>210</v>
      </c>
      <c r="AF19" s="22">
        <f t="shared" si="2"/>
        <v>235</v>
      </c>
      <c r="AG19" s="22">
        <f>AF19+AE19</f>
        <v>445</v>
      </c>
    </row>
    <row r="20" spans="1:33" ht="27.75" customHeight="1">
      <c r="A20" s="103" t="s">
        <v>156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</row>
    <row r="21" spans="1:33" ht="27.75" customHeight="1">
      <c r="A21" s="97" t="s">
        <v>135</v>
      </c>
      <c r="B21" s="97" t="s">
        <v>18</v>
      </c>
      <c r="C21" s="97" t="s">
        <v>3</v>
      </c>
      <c r="D21" s="97"/>
      <c r="E21" s="97" t="s">
        <v>4</v>
      </c>
      <c r="F21" s="97"/>
      <c r="G21" s="97" t="s">
        <v>5</v>
      </c>
      <c r="H21" s="97"/>
      <c r="I21" s="97" t="s">
        <v>6</v>
      </c>
      <c r="J21" s="97"/>
      <c r="K21" s="97" t="s">
        <v>7</v>
      </c>
      <c r="L21" s="97"/>
      <c r="M21" s="97" t="s">
        <v>8</v>
      </c>
      <c r="N21" s="97"/>
      <c r="O21" s="97" t="s">
        <v>9</v>
      </c>
      <c r="P21" s="97"/>
      <c r="Q21" s="97" t="s">
        <v>10</v>
      </c>
      <c r="R21" s="97"/>
      <c r="S21" s="97" t="s">
        <v>11</v>
      </c>
      <c r="T21" s="97"/>
      <c r="U21" s="97" t="s">
        <v>12</v>
      </c>
      <c r="V21" s="97"/>
      <c r="W21" s="97" t="s">
        <v>13</v>
      </c>
      <c r="X21" s="97"/>
      <c r="Y21" s="97" t="s">
        <v>14</v>
      </c>
      <c r="Z21" s="97"/>
      <c r="AA21" s="97" t="s">
        <v>15</v>
      </c>
      <c r="AB21" s="97"/>
      <c r="AC21" s="97" t="s">
        <v>16</v>
      </c>
      <c r="AD21" s="97"/>
      <c r="AE21" s="97" t="s">
        <v>17</v>
      </c>
      <c r="AF21" s="97"/>
      <c r="AG21" s="97"/>
    </row>
    <row r="22" spans="1:33" ht="27.75" customHeight="1">
      <c r="A22" s="97"/>
      <c r="B22" s="97"/>
      <c r="C22" s="30" t="s">
        <v>19</v>
      </c>
      <c r="D22" s="30" t="s">
        <v>20</v>
      </c>
      <c r="E22" s="30" t="s">
        <v>19</v>
      </c>
      <c r="F22" s="30" t="s">
        <v>20</v>
      </c>
      <c r="G22" s="30" t="s">
        <v>19</v>
      </c>
      <c r="H22" s="30" t="s">
        <v>20</v>
      </c>
      <c r="I22" s="30" t="s">
        <v>19</v>
      </c>
      <c r="J22" s="30" t="s">
        <v>20</v>
      </c>
      <c r="K22" s="30" t="s">
        <v>19</v>
      </c>
      <c r="L22" s="30" t="s">
        <v>20</v>
      </c>
      <c r="M22" s="30" t="s">
        <v>19</v>
      </c>
      <c r="N22" s="30" t="s">
        <v>20</v>
      </c>
      <c r="O22" s="30" t="s">
        <v>19</v>
      </c>
      <c r="P22" s="30" t="s">
        <v>20</v>
      </c>
      <c r="Q22" s="30" t="s">
        <v>19</v>
      </c>
      <c r="R22" s="30" t="s">
        <v>20</v>
      </c>
      <c r="S22" s="30" t="s">
        <v>19</v>
      </c>
      <c r="T22" s="30" t="s">
        <v>20</v>
      </c>
      <c r="U22" s="30" t="s">
        <v>19</v>
      </c>
      <c r="V22" s="30" t="s">
        <v>20</v>
      </c>
      <c r="W22" s="30" t="s">
        <v>19</v>
      </c>
      <c r="X22" s="30" t="s">
        <v>20</v>
      </c>
      <c r="Y22" s="30" t="s">
        <v>19</v>
      </c>
      <c r="Z22" s="30" t="s">
        <v>20</v>
      </c>
      <c r="AA22" s="30" t="s">
        <v>19</v>
      </c>
      <c r="AB22" s="30" t="s">
        <v>20</v>
      </c>
      <c r="AC22" s="30" t="s">
        <v>19</v>
      </c>
      <c r="AD22" s="30" t="s">
        <v>20</v>
      </c>
      <c r="AE22" s="30" t="s">
        <v>19</v>
      </c>
      <c r="AF22" s="30" t="s">
        <v>20</v>
      </c>
      <c r="AG22" s="30" t="s">
        <v>107</v>
      </c>
    </row>
    <row r="23" spans="1:33" ht="27.75" customHeight="1">
      <c r="A23" s="100" t="s">
        <v>136</v>
      </c>
      <c r="B23" s="49" t="s">
        <v>137</v>
      </c>
      <c r="C23" s="21">
        <v>0</v>
      </c>
      <c r="D23" s="21">
        <v>1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>
        <v>6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2">
        <f aca="true" t="shared" si="3" ref="AE23:AE31">AC23+AA23+Y23+W23+U23+S23+Q23+O23+M23+K23+I23+G23+E23+C23</f>
        <v>1</v>
      </c>
      <c r="AF23" s="22">
        <f aca="true" t="shared" si="4" ref="AF23:AF31">AD23+AB23+Z23+X23+V23+T23+R23+P23+N23+L23+J23+H23+F23+D23</f>
        <v>8</v>
      </c>
      <c r="AG23" s="22">
        <f aca="true" t="shared" si="5" ref="AG23:AG32">AF23+AE23</f>
        <v>9</v>
      </c>
    </row>
    <row r="24" spans="1:33" ht="27.75" customHeight="1">
      <c r="A24" s="100"/>
      <c r="B24" s="49" t="s">
        <v>138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3</v>
      </c>
      <c r="J24" s="21">
        <v>1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2">
        <f t="shared" si="3"/>
        <v>4</v>
      </c>
      <c r="AF24" s="22">
        <f t="shared" si="4"/>
        <v>1</v>
      </c>
      <c r="AG24" s="22">
        <f t="shared" si="5"/>
        <v>5</v>
      </c>
    </row>
    <row r="25" spans="1:33" ht="27.75" customHeight="1">
      <c r="A25" s="100"/>
      <c r="B25" s="29" t="s">
        <v>139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11</v>
      </c>
      <c r="J25" s="21">
        <v>1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2">
        <f t="shared" si="3"/>
        <v>12</v>
      </c>
      <c r="AF25" s="22">
        <f t="shared" si="4"/>
        <v>1</v>
      </c>
      <c r="AG25" s="22">
        <f t="shared" si="5"/>
        <v>13</v>
      </c>
    </row>
    <row r="26" spans="1:33" ht="27.75" customHeight="1">
      <c r="A26" s="100"/>
      <c r="B26" s="29" t="s">
        <v>140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2">
        <f t="shared" si="3"/>
        <v>0</v>
      </c>
      <c r="AF26" s="22">
        <f t="shared" si="4"/>
        <v>0</v>
      </c>
      <c r="AG26" s="22">
        <f t="shared" si="5"/>
        <v>0</v>
      </c>
    </row>
    <row r="27" spans="1:33" ht="27.75" customHeight="1">
      <c r="A27" s="100" t="s">
        <v>141</v>
      </c>
      <c r="B27" s="49" t="s">
        <v>142</v>
      </c>
      <c r="C27" s="27">
        <v>0</v>
      </c>
      <c r="D27" s="27">
        <v>0</v>
      </c>
      <c r="E27" s="21">
        <v>1</v>
      </c>
      <c r="F27" s="21">
        <v>0</v>
      </c>
      <c r="G27" s="21">
        <v>0</v>
      </c>
      <c r="H27" s="21">
        <v>0</v>
      </c>
      <c r="I27" s="21">
        <v>1</v>
      </c>
      <c r="J27" s="21">
        <v>1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0</v>
      </c>
      <c r="AA27" s="21">
        <v>1</v>
      </c>
      <c r="AB27" s="21">
        <v>0</v>
      </c>
      <c r="AC27" s="21">
        <v>0</v>
      </c>
      <c r="AD27" s="27">
        <v>0</v>
      </c>
      <c r="AE27" s="22">
        <f t="shared" si="3"/>
        <v>4</v>
      </c>
      <c r="AF27" s="22">
        <f t="shared" si="4"/>
        <v>2</v>
      </c>
      <c r="AG27" s="22">
        <f t="shared" si="5"/>
        <v>6</v>
      </c>
    </row>
    <row r="28" spans="1:33" ht="27.75" customHeight="1">
      <c r="A28" s="100"/>
      <c r="B28" s="49" t="s">
        <v>143</v>
      </c>
      <c r="C28" s="27">
        <v>0</v>
      </c>
      <c r="D28" s="27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1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7">
        <v>0</v>
      </c>
      <c r="AE28" s="22">
        <f t="shared" si="3"/>
        <v>0</v>
      </c>
      <c r="AF28" s="22">
        <f t="shared" si="4"/>
        <v>11</v>
      </c>
      <c r="AG28" s="22">
        <f t="shared" si="5"/>
        <v>11</v>
      </c>
    </row>
    <row r="29" spans="1:33" ht="27.75" customHeight="1">
      <c r="A29" s="100" t="s">
        <v>144</v>
      </c>
      <c r="B29" s="49" t="s">
        <v>89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2">
        <f t="shared" si="3"/>
        <v>1</v>
      </c>
      <c r="AF29" s="22">
        <f t="shared" si="4"/>
        <v>0</v>
      </c>
      <c r="AG29" s="22">
        <f t="shared" si="5"/>
        <v>1</v>
      </c>
    </row>
    <row r="30" spans="1:33" ht="27.75" customHeight="1">
      <c r="A30" s="100"/>
      <c r="B30" s="49" t="s">
        <v>145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2">
        <f t="shared" si="3"/>
        <v>0</v>
      </c>
      <c r="AF30" s="22">
        <f t="shared" si="4"/>
        <v>0</v>
      </c>
      <c r="AG30" s="22">
        <f t="shared" si="5"/>
        <v>0</v>
      </c>
    </row>
    <row r="31" spans="1:33" ht="27.75" customHeight="1">
      <c r="A31" s="100"/>
      <c r="B31" s="49" t="s">
        <v>146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2">
        <f t="shared" si="3"/>
        <v>0</v>
      </c>
      <c r="AF31" s="22">
        <f t="shared" si="4"/>
        <v>0</v>
      </c>
      <c r="AG31" s="22">
        <f t="shared" si="5"/>
        <v>0</v>
      </c>
    </row>
    <row r="32" spans="1:33" ht="27.75" customHeight="1">
      <c r="A32" s="101" t="s">
        <v>147</v>
      </c>
      <c r="B32" s="102"/>
      <c r="C32" s="50">
        <v>1</v>
      </c>
      <c r="D32" s="50">
        <v>0</v>
      </c>
      <c r="E32" s="50">
        <v>1</v>
      </c>
      <c r="F32" s="50">
        <v>0</v>
      </c>
      <c r="G32" s="50">
        <v>0</v>
      </c>
      <c r="H32" s="50">
        <v>0</v>
      </c>
      <c r="I32" s="50">
        <v>5</v>
      </c>
      <c r="J32" s="50">
        <v>7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1">
        <f>C32+E32+G32+I32+K32+M32+O32+Q32+S32+U32+W32+Y32+AA32+AC32</f>
        <v>7</v>
      </c>
      <c r="AF32" s="51">
        <f>D32+F32+H32+J32+L32+N32+P32+R32+T32+V32+X32+Z32+AB32+AD32</f>
        <v>7</v>
      </c>
      <c r="AG32" s="51">
        <f t="shared" si="5"/>
        <v>14</v>
      </c>
    </row>
    <row r="33" spans="1:33" ht="27.75" customHeight="1">
      <c r="A33" s="98" t="s">
        <v>157</v>
      </c>
      <c r="B33" s="98"/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1">
        <v>1</v>
      </c>
      <c r="J33" s="21">
        <v>0</v>
      </c>
      <c r="K33" s="21">
        <v>5</v>
      </c>
      <c r="L33" s="21">
        <v>5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2">
        <f>C33+E33+G33+I33+K33+M33+O33+Q33+S33+U33+W33+Y33+AA33+AC33</f>
        <v>6</v>
      </c>
      <c r="AF33" s="22">
        <f>D33+F33+H33+J33+L33+N33+P33+R33+T33+V33+X33+Z33+AB33+AD33</f>
        <v>5</v>
      </c>
      <c r="AG33" s="22">
        <f>E33+G33+I33+K33+M33+O33+Q33+S33+U33+W33+Y33+AA33+AC33+AE33</f>
        <v>12</v>
      </c>
    </row>
    <row r="34" spans="1:33" ht="27.75" customHeight="1">
      <c r="A34" s="98" t="s">
        <v>149</v>
      </c>
      <c r="B34" s="98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2">
        <f aca="true" t="shared" si="6" ref="AE34:AF37">AC34+AA34+Y34+W34+U34+S34+Q34+O34+M34+K34+I34+G34+E34+C34</f>
        <v>0</v>
      </c>
      <c r="AF34" s="22">
        <f t="shared" si="6"/>
        <v>1</v>
      </c>
      <c r="AG34" s="22">
        <f>AF34+AE34</f>
        <v>1</v>
      </c>
    </row>
    <row r="35" spans="1:33" ht="27.75" customHeight="1">
      <c r="A35" s="98" t="s">
        <v>150</v>
      </c>
      <c r="B35" s="98"/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2">
        <f t="shared" si="6"/>
        <v>0</v>
      </c>
      <c r="AF35" s="22">
        <f t="shared" si="6"/>
        <v>0</v>
      </c>
      <c r="AG35" s="22">
        <f>AF35+AE35</f>
        <v>0</v>
      </c>
    </row>
    <row r="36" spans="1:33" ht="27.75" customHeight="1">
      <c r="A36" s="98" t="s">
        <v>151</v>
      </c>
      <c r="B36" s="98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2">
        <f t="shared" si="6"/>
        <v>0</v>
      </c>
      <c r="AF36" s="22">
        <f t="shared" si="6"/>
        <v>0</v>
      </c>
      <c r="AG36" s="22">
        <f>AF36+AE36</f>
        <v>0</v>
      </c>
    </row>
    <row r="37" spans="1:33" ht="27.75" customHeight="1">
      <c r="A37" s="98" t="s">
        <v>152</v>
      </c>
      <c r="B37" s="98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2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2">
        <f t="shared" si="6"/>
        <v>2</v>
      </c>
      <c r="AF37" s="22">
        <f t="shared" si="6"/>
        <v>0</v>
      </c>
      <c r="AG37" s="22">
        <f>AF37+AE37</f>
        <v>2</v>
      </c>
    </row>
    <row r="38" spans="1:33" ht="27.75" customHeight="1">
      <c r="A38" s="99" t="s">
        <v>95</v>
      </c>
      <c r="B38" s="99"/>
      <c r="C38" s="22">
        <f aca="true" t="shared" si="7" ref="C38:AD38">SUM(C23:C37)</f>
        <v>1</v>
      </c>
      <c r="D38" s="22">
        <f t="shared" si="7"/>
        <v>1</v>
      </c>
      <c r="E38" s="22">
        <f t="shared" si="7"/>
        <v>2</v>
      </c>
      <c r="F38" s="22">
        <f t="shared" si="7"/>
        <v>0</v>
      </c>
      <c r="G38" s="22">
        <f t="shared" si="7"/>
        <v>0</v>
      </c>
      <c r="H38" s="22">
        <f t="shared" si="7"/>
        <v>0</v>
      </c>
      <c r="I38" s="22">
        <f t="shared" si="7"/>
        <v>22</v>
      </c>
      <c r="J38" s="22">
        <f t="shared" si="7"/>
        <v>17</v>
      </c>
      <c r="K38" s="22">
        <f t="shared" si="7"/>
        <v>11</v>
      </c>
      <c r="L38" s="22">
        <f t="shared" si="7"/>
        <v>16</v>
      </c>
      <c r="M38" s="22">
        <f t="shared" si="7"/>
        <v>0</v>
      </c>
      <c r="N38" s="22">
        <f t="shared" si="7"/>
        <v>0</v>
      </c>
      <c r="O38" s="22">
        <f t="shared" si="7"/>
        <v>0</v>
      </c>
      <c r="P38" s="22">
        <f t="shared" si="7"/>
        <v>0</v>
      </c>
      <c r="Q38" s="22">
        <f t="shared" si="7"/>
        <v>0</v>
      </c>
      <c r="R38" s="22">
        <f t="shared" si="7"/>
        <v>0</v>
      </c>
      <c r="S38" s="22">
        <f t="shared" si="7"/>
        <v>0</v>
      </c>
      <c r="T38" s="22">
        <f t="shared" si="7"/>
        <v>0</v>
      </c>
      <c r="U38" s="22">
        <f t="shared" si="7"/>
        <v>0</v>
      </c>
      <c r="V38" s="22">
        <f t="shared" si="7"/>
        <v>2</v>
      </c>
      <c r="W38" s="22">
        <f t="shared" si="7"/>
        <v>0</v>
      </c>
      <c r="X38" s="22">
        <f t="shared" si="7"/>
        <v>0</v>
      </c>
      <c r="Y38" s="22">
        <f t="shared" si="7"/>
        <v>0</v>
      </c>
      <c r="Z38" s="22">
        <f t="shared" si="7"/>
        <v>0</v>
      </c>
      <c r="AA38" s="22">
        <f t="shared" si="7"/>
        <v>1</v>
      </c>
      <c r="AB38" s="22">
        <f t="shared" si="7"/>
        <v>0</v>
      </c>
      <c r="AC38" s="22">
        <f t="shared" si="7"/>
        <v>0</v>
      </c>
      <c r="AD38" s="22">
        <f t="shared" si="7"/>
        <v>0</v>
      </c>
      <c r="AE38" s="22">
        <f>AE23+AE24+AE25+AE26+AE27+AE28+AE29+AE30+AE31+AE32+AE33+AE34+AE35+AE36+AE37</f>
        <v>37</v>
      </c>
      <c r="AF38" s="22">
        <f>AF23+AF24+AF25+AF26+AF27+AF28+AF29+AF30+AF31+AF32+AF33+AF34+AF35+AF36+AF37</f>
        <v>36</v>
      </c>
      <c r="AG38" s="22">
        <f>AF38+AE38</f>
        <v>73</v>
      </c>
    </row>
  </sheetData>
  <sheetProtection/>
  <mergeCells count="56">
    <mergeCell ref="A1:AG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AC2:AD2"/>
    <mergeCell ref="AE2:AG2"/>
    <mergeCell ref="U2:V2"/>
    <mergeCell ref="W2:X2"/>
    <mergeCell ref="Y2:Z2"/>
    <mergeCell ref="AA2:AB2"/>
    <mergeCell ref="A4:A7"/>
    <mergeCell ref="Q2:R2"/>
    <mergeCell ref="A14:B14"/>
    <mergeCell ref="A15:B15"/>
    <mergeCell ref="A16:B16"/>
    <mergeCell ref="A33:B33"/>
    <mergeCell ref="S2:T2"/>
    <mergeCell ref="A8:A9"/>
    <mergeCell ref="A10:A12"/>
    <mergeCell ref="A13:B13"/>
    <mergeCell ref="A32:B32"/>
    <mergeCell ref="A17:B17"/>
    <mergeCell ref="A18:B18"/>
    <mergeCell ref="A19:B19"/>
    <mergeCell ref="A23:A26"/>
    <mergeCell ref="A27:A28"/>
    <mergeCell ref="A29:A31"/>
    <mergeCell ref="Q21:R21"/>
    <mergeCell ref="S21:T21"/>
    <mergeCell ref="A20:AG20"/>
    <mergeCell ref="A21:A22"/>
    <mergeCell ref="A36:B36"/>
    <mergeCell ref="A37:B37"/>
    <mergeCell ref="A38:B38"/>
    <mergeCell ref="A34:B34"/>
    <mergeCell ref="A35:B35"/>
    <mergeCell ref="B21:B22"/>
    <mergeCell ref="C21:D21"/>
    <mergeCell ref="E21:F21"/>
    <mergeCell ref="G21:H21"/>
    <mergeCell ref="I21:J21"/>
    <mergeCell ref="K21:L21"/>
    <mergeCell ref="M21:N21"/>
    <mergeCell ref="O21:P21"/>
    <mergeCell ref="AC21:AD21"/>
    <mergeCell ref="AE21:AG21"/>
    <mergeCell ref="U21:V21"/>
    <mergeCell ref="W21:X21"/>
    <mergeCell ref="Y21:Z21"/>
    <mergeCell ref="AA21:AB21"/>
  </mergeCells>
  <printOptions horizontalCentered="1" verticalCentered="1"/>
  <pageMargins left="0.7" right="0.7" top="0.75" bottom="0.75" header="0.3" footer="0.3"/>
  <pageSetup fitToHeight="0" fitToWidth="1" horizontalDpi="600" verticalDpi="600" orientation="landscape" scale="69" r:id="rId1"/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rightToLeft="1" view="pageBreakPreview" zoomScale="60" zoomScalePageLayoutView="0" workbookViewId="0" topLeftCell="A1">
      <selection activeCell="M10" sqref="M10"/>
    </sheetView>
  </sheetViews>
  <sheetFormatPr defaultColWidth="9.140625" defaultRowHeight="15"/>
  <cols>
    <col min="1" max="1" width="5.421875" style="35" customWidth="1"/>
    <col min="2" max="2" width="16.7109375" style="35" customWidth="1"/>
    <col min="3" max="4" width="5.8515625" style="35" bestFit="1" customWidth="1"/>
    <col min="5" max="16" width="4.7109375" style="35" customWidth="1"/>
    <col min="17" max="18" width="5.57421875" style="35" bestFit="1" customWidth="1"/>
    <col min="19" max="19" width="9.140625" style="35" bestFit="1" customWidth="1"/>
    <col min="20" max="20" width="9.00390625" style="36" customWidth="1"/>
    <col min="21" max="16384" width="9.00390625" style="35" customWidth="1"/>
  </cols>
  <sheetData>
    <row r="1" spans="1:19" ht="27.75">
      <c r="A1" s="109" t="s">
        <v>155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27.75">
      <c r="A2" s="110" t="s">
        <v>135</v>
      </c>
      <c r="B2" s="110" t="s">
        <v>18</v>
      </c>
      <c r="C2" s="110" t="s">
        <v>97</v>
      </c>
      <c r="D2" s="110"/>
      <c r="E2" s="105" t="s">
        <v>129</v>
      </c>
      <c r="F2" s="105"/>
      <c r="G2" s="105" t="s">
        <v>99</v>
      </c>
      <c r="H2" s="105"/>
      <c r="I2" s="110" t="s">
        <v>130</v>
      </c>
      <c r="J2" s="110"/>
      <c r="K2" s="110" t="s">
        <v>101</v>
      </c>
      <c r="L2" s="110"/>
      <c r="M2" s="110" t="s">
        <v>102</v>
      </c>
      <c r="N2" s="110"/>
      <c r="O2" s="110" t="s">
        <v>103</v>
      </c>
      <c r="P2" s="110"/>
      <c r="Q2" s="110" t="s">
        <v>17</v>
      </c>
      <c r="R2" s="110"/>
      <c r="S2" s="110"/>
    </row>
    <row r="3" spans="1:19" ht="27.75">
      <c r="A3" s="110"/>
      <c r="B3" s="110"/>
      <c r="C3" s="54" t="s">
        <v>19</v>
      </c>
      <c r="D3" s="54" t="s">
        <v>20</v>
      </c>
      <c r="E3" s="54" t="s">
        <v>19</v>
      </c>
      <c r="F3" s="54" t="s">
        <v>20</v>
      </c>
      <c r="G3" s="54" t="s">
        <v>19</v>
      </c>
      <c r="H3" s="54" t="s">
        <v>20</v>
      </c>
      <c r="I3" s="54" t="s">
        <v>19</v>
      </c>
      <c r="J3" s="54" t="s">
        <v>20</v>
      </c>
      <c r="K3" s="54" t="s">
        <v>19</v>
      </c>
      <c r="L3" s="54" t="s">
        <v>20</v>
      </c>
      <c r="M3" s="54" t="s">
        <v>19</v>
      </c>
      <c r="N3" s="54" t="s">
        <v>20</v>
      </c>
      <c r="O3" s="54" t="s">
        <v>19</v>
      </c>
      <c r="P3" s="54" t="s">
        <v>20</v>
      </c>
      <c r="Q3" s="54" t="s">
        <v>19</v>
      </c>
      <c r="R3" s="54" t="s">
        <v>20</v>
      </c>
      <c r="S3" s="54" t="s">
        <v>107</v>
      </c>
    </row>
    <row r="4" spans="1:19" ht="27.75">
      <c r="A4" s="108" t="s">
        <v>136</v>
      </c>
      <c r="B4" s="52" t="s">
        <v>137</v>
      </c>
      <c r="C4" s="27">
        <v>6</v>
      </c>
      <c r="D4" s="27">
        <v>18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8">
        <f>O4+M4+K4+I4+G4+E4+C4</f>
        <v>6</v>
      </c>
      <c r="R4" s="28">
        <f>P4+N4+L4+J4+H4+F4+D4</f>
        <v>18</v>
      </c>
      <c r="S4" s="28">
        <f>R4+Q4</f>
        <v>24</v>
      </c>
    </row>
    <row r="5" spans="1:19" ht="27.75">
      <c r="A5" s="108"/>
      <c r="B5" s="52" t="s">
        <v>138</v>
      </c>
      <c r="C5" s="27">
        <v>8</v>
      </c>
      <c r="D5" s="27">
        <v>10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8">
        <f aca="true" t="shared" si="0" ref="Q5:R18">O5+M5+K5+I5+G5+E5+C5</f>
        <v>8</v>
      </c>
      <c r="R5" s="28">
        <f t="shared" si="0"/>
        <v>10</v>
      </c>
      <c r="S5" s="28">
        <f aca="true" t="shared" si="1" ref="S5:S18">R5+Q5</f>
        <v>18</v>
      </c>
    </row>
    <row r="6" spans="1:19" ht="27.75">
      <c r="A6" s="108"/>
      <c r="B6" s="53" t="s">
        <v>139</v>
      </c>
      <c r="C6" s="27">
        <v>23</v>
      </c>
      <c r="D6" s="27">
        <v>4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8">
        <f t="shared" si="0"/>
        <v>23</v>
      </c>
      <c r="R6" s="28">
        <f t="shared" si="0"/>
        <v>4</v>
      </c>
      <c r="S6" s="28">
        <f>R6+Q6</f>
        <v>27</v>
      </c>
    </row>
    <row r="7" spans="1:19" ht="27.75">
      <c r="A7" s="108"/>
      <c r="B7" s="29" t="s">
        <v>140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8">
        <f t="shared" si="0"/>
        <v>0</v>
      </c>
      <c r="R7" s="28">
        <f t="shared" si="0"/>
        <v>0</v>
      </c>
      <c r="S7" s="28">
        <f t="shared" si="1"/>
        <v>0</v>
      </c>
    </row>
    <row r="8" spans="1:19" ht="27.75">
      <c r="A8" s="108" t="s">
        <v>141</v>
      </c>
      <c r="B8" s="52" t="s">
        <v>142</v>
      </c>
      <c r="C8" s="27">
        <v>14</v>
      </c>
      <c r="D8" s="27">
        <v>11</v>
      </c>
      <c r="E8" s="27">
        <v>1</v>
      </c>
      <c r="F8" s="27">
        <v>0</v>
      </c>
      <c r="G8" s="27">
        <v>0</v>
      </c>
      <c r="H8" s="27">
        <v>0</v>
      </c>
      <c r="I8" s="27">
        <v>0</v>
      </c>
      <c r="J8" s="27">
        <v>1</v>
      </c>
      <c r="K8" s="27">
        <v>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8">
        <f t="shared" si="0"/>
        <v>16</v>
      </c>
      <c r="R8" s="28">
        <f t="shared" si="0"/>
        <v>12</v>
      </c>
      <c r="S8" s="28">
        <f>R8+Q8</f>
        <v>28</v>
      </c>
    </row>
    <row r="9" spans="1:19" ht="27.75">
      <c r="A9" s="108"/>
      <c r="B9" s="52" t="s">
        <v>143</v>
      </c>
      <c r="C9" s="27">
        <v>0</v>
      </c>
      <c r="D9" s="27">
        <v>15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8">
        <f t="shared" si="0"/>
        <v>0</v>
      </c>
      <c r="R9" s="28">
        <f t="shared" si="0"/>
        <v>15</v>
      </c>
      <c r="S9" s="28">
        <f>R9+Q9</f>
        <v>15</v>
      </c>
    </row>
    <row r="10" spans="1:19" ht="27.75">
      <c r="A10" s="108" t="s">
        <v>144</v>
      </c>
      <c r="B10" s="52" t="s">
        <v>89</v>
      </c>
      <c r="C10" s="27">
        <v>8</v>
      </c>
      <c r="D10" s="27">
        <v>19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8">
        <f t="shared" si="0"/>
        <v>8</v>
      </c>
      <c r="R10" s="28">
        <f t="shared" si="0"/>
        <v>19</v>
      </c>
      <c r="S10" s="28">
        <f t="shared" si="1"/>
        <v>27</v>
      </c>
    </row>
    <row r="11" spans="1:19" ht="27.75">
      <c r="A11" s="108"/>
      <c r="B11" s="52" t="s">
        <v>145</v>
      </c>
      <c r="C11" s="27">
        <v>16</v>
      </c>
      <c r="D11" s="27">
        <v>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8">
        <f t="shared" si="0"/>
        <v>16</v>
      </c>
      <c r="R11" s="28">
        <f t="shared" si="0"/>
        <v>6</v>
      </c>
      <c r="S11" s="28">
        <f t="shared" si="1"/>
        <v>22</v>
      </c>
    </row>
    <row r="12" spans="1:19" ht="27.75">
      <c r="A12" s="108"/>
      <c r="B12" s="52" t="s">
        <v>146</v>
      </c>
      <c r="C12" s="27">
        <v>21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f t="shared" si="0"/>
        <v>21</v>
      </c>
      <c r="R12" s="28">
        <f t="shared" si="0"/>
        <v>0</v>
      </c>
      <c r="S12" s="28">
        <f t="shared" si="1"/>
        <v>21</v>
      </c>
    </row>
    <row r="13" spans="1:19" ht="27.75">
      <c r="A13" s="107" t="s">
        <v>147</v>
      </c>
      <c r="B13" s="107"/>
      <c r="C13" s="27">
        <v>41</v>
      </c>
      <c r="D13" s="27">
        <v>23</v>
      </c>
      <c r="E13" s="27">
        <v>2</v>
      </c>
      <c r="F13" s="27">
        <v>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8">
        <f t="shared" si="0"/>
        <v>43</v>
      </c>
      <c r="R13" s="28">
        <f t="shared" si="0"/>
        <v>24</v>
      </c>
      <c r="S13" s="28">
        <f t="shared" si="1"/>
        <v>67</v>
      </c>
    </row>
    <row r="14" spans="1:19" ht="27.75">
      <c r="A14" s="107" t="s">
        <v>148</v>
      </c>
      <c r="B14" s="107"/>
      <c r="C14" s="27">
        <v>16</v>
      </c>
      <c r="D14" s="27">
        <v>22</v>
      </c>
      <c r="E14" s="27">
        <v>0</v>
      </c>
      <c r="F14" s="27">
        <v>1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f t="shared" si="0"/>
        <v>16</v>
      </c>
      <c r="R14" s="28">
        <f t="shared" si="0"/>
        <v>23</v>
      </c>
      <c r="S14" s="28">
        <f t="shared" si="1"/>
        <v>39</v>
      </c>
    </row>
    <row r="15" spans="1:19" ht="27.75">
      <c r="A15" s="107" t="s">
        <v>149</v>
      </c>
      <c r="B15" s="107"/>
      <c r="C15" s="27">
        <v>40</v>
      </c>
      <c r="D15" s="27">
        <v>38</v>
      </c>
      <c r="E15" s="27">
        <v>2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1</v>
      </c>
      <c r="N15" s="27">
        <v>0</v>
      </c>
      <c r="O15" s="27">
        <v>0</v>
      </c>
      <c r="P15" s="27">
        <v>0</v>
      </c>
      <c r="Q15" s="28">
        <f t="shared" si="0"/>
        <v>43</v>
      </c>
      <c r="R15" s="28">
        <f t="shared" si="0"/>
        <v>38</v>
      </c>
      <c r="S15" s="28">
        <f t="shared" si="1"/>
        <v>81</v>
      </c>
    </row>
    <row r="16" spans="1:19" ht="27.75">
      <c r="A16" s="107" t="s">
        <v>150</v>
      </c>
      <c r="B16" s="107"/>
      <c r="C16" s="27">
        <v>5</v>
      </c>
      <c r="D16" s="27">
        <v>56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8">
        <f t="shared" si="0"/>
        <v>5</v>
      </c>
      <c r="R16" s="28">
        <f t="shared" si="0"/>
        <v>56</v>
      </c>
      <c r="S16" s="28">
        <f t="shared" si="1"/>
        <v>61</v>
      </c>
    </row>
    <row r="17" spans="1:19" ht="27.75">
      <c r="A17" s="107" t="s">
        <v>153</v>
      </c>
      <c r="B17" s="107"/>
      <c r="C17" s="27">
        <v>4</v>
      </c>
      <c r="D17" s="27">
        <v>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8">
        <f t="shared" si="0"/>
        <v>4</v>
      </c>
      <c r="R17" s="28">
        <f t="shared" si="0"/>
        <v>4</v>
      </c>
      <c r="S17" s="28">
        <f t="shared" si="1"/>
        <v>8</v>
      </c>
    </row>
    <row r="18" spans="1:19" ht="27.75">
      <c r="A18" s="107" t="s">
        <v>152</v>
      </c>
      <c r="B18" s="107"/>
      <c r="C18" s="27">
        <v>8</v>
      </c>
      <c r="D18" s="27">
        <v>9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8">
        <f t="shared" si="0"/>
        <v>8</v>
      </c>
      <c r="R18" s="28">
        <f t="shared" si="0"/>
        <v>9</v>
      </c>
      <c r="S18" s="28">
        <f t="shared" si="1"/>
        <v>17</v>
      </c>
    </row>
    <row r="19" spans="1:19" ht="27.75">
      <c r="A19" s="105" t="s">
        <v>154</v>
      </c>
      <c r="B19" s="105"/>
      <c r="C19" s="28">
        <f>C18+C17+C16+C15+C14+C13+C12+C11+C10+C9+C8+C7+C6+C5+C4</f>
        <v>210</v>
      </c>
      <c r="D19" s="28">
        <f aca="true" t="shared" si="2" ref="D19:S19">D18+D17+D16+D15+D14+D13+D12+D11+D10+D9+D8+D7+D6+D5+D4</f>
        <v>235</v>
      </c>
      <c r="E19" s="28">
        <f t="shared" si="2"/>
        <v>5</v>
      </c>
      <c r="F19" s="28">
        <f t="shared" si="2"/>
        <v>2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1</v>
      </c>
      <c r="K19" s="28">
        <f t="shared" si="2"/>
        <v>1</v>
      </c>
      <c r="L19" s="28">
        <f t="shared" si="2"/>
        <v>0</v>
      </c>
      <c r="M19" s="28">
        <f t="shared" si="2"/>
        <v>1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217</v>
      </c>
      <c r="R19" s="28">
        <f t="shared" si="2"/>
        <v>238</v>
      </c>
      <c r="S19" s="28">
        <f t="shared" si="2"/>
        <v>455</v>
      </c>
    </row>
    <row r="20" spans="1:20" ht="27.75">
      <c r="A20" s="104" t="s">
        <v>158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23"/>
    </row>
    <row r="21" spans="1:20" ht="27.75">
      <c r="A21" s="97" t="s">
        <v>135</v>
      </c>
      <c r="B21" s="97" t="s">
        <v>18</v>
      </c>
      <c r="C21" s="97" t="s">
        <v>97</v>
      </c>
      <c r="D21" s="97"/>
      <c r="E21" s="99" t="s">
        <v>129</v>
      </c>
      <c r="F21" s="99"/>
      <c r="G21" s="99" t="s">
        <v>99</v>
      </c>
      <c r="H21" s="99"/>
      <c r="I21" s="97" t="s">
        <v>130</v>
      </c>
      <c r="J21" s="97"/>
      <c r="K21" s="97" t="s">
        <v>101</v>
      </c>
      <c r="L21" s="97"/>
      <c r="M21" s="97" t="s">
        <v>102</v>
      </c>
      <c r="N21" s="97"/>
      <c r="O21" s="97" t="s">
        <v>103</v>
      </c>
      <c r="P21" s="97"/>
      <c r="Q21" s="97" t="s">
        <v>17</v>
      </c>
      <c r="R21" s="97"/>
      <c r="S21" s="97"/>
      <c r="T21" s="23"/>
    </row>
    <row r="22" spans="1:20" ht="27.75">
      <c r="A22" s="97"/>
      <c r="B22" s="97"/>
      <c r="C22" s="30" t="s">
        <v>19</v>
      </c>
      <c r="D22" s="30" t="s">
        <v>20</v>
      </c>
      <c r="E22" s="30" t="s">
        <v>19</v>
      </c>
      <c r="F22" s="30" t="s">
        <v>20</v>
      </c>
      <c r="G22" s="30" t="s">
        <v>19</v>
      </c>
      <c r="H22" s="30" t="s">
        <v>20</v>
      </c>
      <c r="I22" s="30" t="s">
        <v>19</v>
      </c>
      <c r="J22" s="30" t="s">
        <v>20</v>
      </c>
      <c r="K22" s="30" t="s">
        <v>19</v>
      </c>
      <c r="L22" s="30" t="s">
        <v>20</v>
      </c>
      <c r="M22" s="30" t="s">
        <v>19</v>
      </c>
      <c r="N22" s="30" t="s">
        <v>20</v>
      </c>
      <c r="O22" s="30" t="s">
        <v>19</v>
      </c>
      <c r="P22" s="30" t="s">
        <v>20</v>
      </c>
      <c r="Q22" s="30" t="s">
        <v>19</v>
      </c>
      <c r="R22" s="30" t="s">
        <v>20</v>
      </c>
      <c r="S22" s="30" t="s">
        <v>107</v>
      </c>
      <c r="T22" s="23"/>
    </row>
    <row r="23" spans="1:20" ht="27.75">
      <c r="A23" s="100" t="s">
        <v>136</v>
      </c>
      <c r="B23" s="49" t="s">
        <v>137</v>
      </c>
      <c r="C23" s="21">
        <v>1</v>
      </c>
      <c r="D23" s="21">
        <v>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2">
        <f aca="true" t="shared" si="3" ref="Q23:Q31">O23+M23+K23+I23+G23+E23+C23</f>
        <v>1</v>
      </c>
      <c r="R23" s="22">
        <f aca="true" t="shared" si="4" ref="R23:R31">P23+N23+L23+J23+H23+F23+D23</f>
        <v>8</v>
      </c>
      <c r="S23" s="22">
        <f aca="true" t="shared" si="5" ref="S23:S32">R23+Q23</f>
        <v>9</v>
      </c>
      <c r="T23" s="23"/>
    </row>
    <row r="24" spans="1:20" ht="27.75">
      <c r="A24" s="100"/>
      <c r="B24" s="49" t="s">
        <v>138</v>
      </c>
      <c r="C24" s="21">
        <v>4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2">
        <f t="shared" si="3"/>
        <v>4</v>
      </c>
      <c r="R24" s="22">
        <f t="shared" si="4"/>
        <v>1</v>
      </c>
      <c r="S24" s="22">
        <f t="shared" si="5"/>
        <v>5</v>
      </c>
      <c r="T24" s="23"/>
    </row>
    <row r="25" spans="1:20" ht="27.75">
      <c r="A25" s="100"/>
      <c r="B25" s="29" t="s">
        <v>139</v>
      </c>
      <c r="C25" s="21">
        <v>12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2">
        <f t="shared" si="3"/>
        <v>12</v>
      </c>
      <c r="R25" s="22">
        <f t="shared" si="4"/>
        <v>1</v>
      </c>
      <c r="S25" s="22">
        <f t="shared" si="5"/>
        <v>13</v>
      </c>
      <c r="T25" s="23"/>
    </row>
    <row r="26" spans="1:20" ht="27.75">
      <c r="A26" s="100"/>
      <c r="B26" s="29" t="s">
        <v>140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2">
        <f t="shared" si="3"/>
        <v>0</v>
      </c>
      <c r="R26" s="22">
        <f t="shared" si="4"/>
        <v>0</v>
      </c>
      <c r="S26" s="22">
        <f t="shared" si="5"/>
        <v>0</v>
      </c>
      <c r="T26" s="23"/>
    </row>
    <row r="27" spans="1:20" ht="27.75">
      <c r="A27" s="100" t="s">
        <v>141</v>
      </c>
      <c r="B27" s="49" t="s">
        <v>142</v>
      </c>
      <c r="C27" s="21">
        <v>4</v>
      </c>
      <c r="D27" s="21">
        <v>2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2">
        <f>O27+M27+K27+I27+G27+E27+C27</f>
        <v>5</v>
      </c>
      <c r="R27" s="22">
        <f t="shared" si="4"/>
        <v>2</v>
      </c>
      <c r="S27" s="22">
        <f t="shared" si="5"/>
        <v>7</v>
      </c>
      <c r="T27" s="23"/>
    </row>
    <row r="28" spans="1:20" ht="27.75">
      <c r="A28" s="100"/>
      <c r="B28" s="49" t="s">
        <v>143</v>
      </c>
      <c r="C28" s="21">
        <v>0</v>
      </c>
      <c r="D28" s="21">
        <v>11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2">
        <f t="shared" si="3"/>
        <v>0</v>
      </c>
      <c r="R28" s="22">
        <f t="shared" si="4"/>
        <v>11</v>
      </c>
      <c r="S28" s="22">
        <f t="shared" si="5"/>
        <v>11</v>
      </c>
      <c r="T28" s="23"/>
    </row>
    <row r="29" spans="1:20" ht="27.75">
      <c r="A29" s="100" t="s">
        <v>144</v>
      </c>
      <c r="B29" s="49" t="s">
        <v>89</v>
      </c>
      <c r="C29" s="21">
        <v>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2">
        <f t="shared" si="3"/>
        <v>1</v>
      </c>
      <c r="R29" s="22">
        <f t="shared" si="4"/>
        <v>0</v>
      </c>
      <c r="S29" s="22">
        <f t="shared" si="5"/>
        <v>1</v>
      </c>
      <c r="T29" s="35"/>
    </row>
    <row r="30" spans="1:20" ht="27.75">
      <c r="A30" s="100"/>
      <c r="B30" s="49" t="s">
        <v>145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2">
        <f t="shared" si="3"/>
        <v>0</v>
      </c>
      <c r="R30" s="22">
        <f t="shared" si="4"/>
        <v>0</v>
      </c>
      <c r="S30" s="22">
        <f t="shared" si="5"/>
        <v>0</v>
      </c>
      <c r="T30" s="35"/>
    </row>
    <row r="31" spans="1:20" ht="27.75">
      <c r="A31" s="100"/>
      <c r="B31" s="49" t="s">
        <v>146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2">
        <f t="shared" si="3"/>
        <v>0</v>
      </c>
      <c r="R31" s="22">
        <f t="shared" si="4"/>
        <v>0</v>
      </c>
      <c r="S31" s="22">
        <f t="shared" si="5"/>
        <v>0</v>
      </c>
      <c r="T31" s="35"/>
    </row>
    <row r="32" spans="1:20" ht="27.75">
      <c r="A32" s="101" t="s">
        <v>147</v>
      </c>
      <c r="B32" s="102"/>
      <c r="C32" s="50">
        <v>7</v>
      </c>
      <c r="D32" s="50">
        <v>7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f>C32+E32+G32+I32+K32+M32+O32</f>
        <v>7</v>
      </c>
      <c r="R32" s="51">
        <f>P32+N32+L32+J32+H32+F32+D32</f>
        <v>7</v>
      </c>
      <c r="S32" s="51">
        <f t="shared" si="5"/>
        <v>14</v>
      </c>
      <c r="T32" s="35"/>
    </row>
    <row r="33" spans="1:20" ht="27.75">
      <c r="A33" s="106" t="s">
        <v>148</v>
      </c>
      <c r="B33" s="106"/>
      <c r="C33" s="21">
        <v>6</v>
      </c>
      <c r="D33" s="21">
        <v>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2">
        <f aca="true" t="shared" si="6" ref="Q33:R37">O33+M33+K33+I33+G33+E33+C33</f>
        <v>6</v>
      </c>
      <c r="R33" s="22">
        <f t="shared" si="6"/>
        <v>5</v>
      </c>
      <c r="S33" s="22">
        <f>R33+Q33</f>
        <v>11</v>
      </c>
      <c r="T33" s="35"/>
    </row>
    <row r="34" spans="1:20" ht="27.75">
      <c r="A34" s="98" t="s">
        <v>149</v>
      </c>
      <c r="B34" s="98"/>
      <c r="C34" s="21">
        <v>0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2">
        <f t="shared" si="6"/>
        <v>0</v>
      </c>
      <c r="R34" s="22">
        <f t="shared" si="6"/>
        <v>1</v>
      </c>
      <c r="S34" s="22">
        <f>R34+Q34</f>
        <v>1</v>
      </c>
      <c r="T34" s="35"/>
    </row>
    <row r="35" spans="1:20" ht="27.75">
      <c r="A35" s="98" t="s">
        <v>150</v>
      </c>
      <c r="B35" s="98"/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2">
        <f t="shared" si="6"/>
        <v>0</v>
      </c>
      <c r="R35" s="22">
        <f t="shared" si="6"/>
        <v>0</v>
      </c>
      <c r="S35" s="22">
        <f>R35+Q35</f>
        <v>0</v>
      </c>
      <c r="T35" s="35"/>
    </row>
    <row r="36" spans="1:20" ht="27.75">
      <c r="A36" s="98" t="s">
        <v>153</v>
      </c>
      <c r="B36" s="98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>
        <f t="shared" si="6"/>
        <v>0</v>
      </c>
      <c r="R36" s="22">
        <f t="shared" si="6"/>
        <v>0</v>
      </c>
      <c r="S36" s="22">
        <f>R36+Q36</f>
        <v>0</v>
      </c>
      <c r="T36" s="35"/>
    </row>
    <row r="37" spans="1:20" ht="27.75">
      <c r="A37" s="98" t="s">
        <v>152</v>
      </c>
      <c r="B37" s="98"/>
      <c r="C37" s="21">
        <v>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2">
        <f t="shared" si="6"/>
        <v>2</v>
      </c>
      <c r="R37" s="22">
        <f t="shared" si="6"/>
        <v>0</v>
      </c>
      <c r="S37" s="22">
        <f>R37+Q37</f>
        <v>2</v>
      </c>
      <c r="T37" s="35"/>
    </row>
    <row r="38" spans="1:20" ht="27.75">
      <c r="A38" s="99" t="s">
        <v>154</v>
      </c>
      <c r="B38" s="99"/>
      <c r="C38" s="22">
        <f aca="true" t="shared" si="7" ref="C38:R38">C37+C36+C35+C34+C31+C30+C29+C28+C27+C26+C25+C24+C23+C32+C33</f>
        <v>37</v>
      </c>
      <c r="D38" s="22">
        <f t="shared" si="7"/>
        <v>36</v>
      </c>
      <c r="E38" s="22">
        <f t="shared" si="7"/>
        <v>1</v>
      </c>
      <c r="F38" s="22">
        <f t="shared" si="7"/>
        <v>0</v>
      </c>
      <c r="G38" s="22">
        <f t="shared" si="7"/>
        <v>0</v>
      </c>
      <c r="H38" s="22">
        <f t="shared" si="7"/>
        <v>0</v>
      </c>
      <c r="I38" s="22">
        <f t="shared" si="7"/>
        <v>0</v>
      </c>
      <c r="J38" s="22">
        <f t="shared" si="7"/>
        <v>0</v>
      </c>
      <c r="K38" s="22">
        <f t="shared" si="7"/>
        <v>0</v>
      </c>
      <c r="L38" s="22">
        <f t="shared" si="7"/>
        <v>0</v>
      </c>
      <c r="M38" s="22">
        <f t="shared" si="7"/>
        <v>0</v>
      </c>
      <c r="N38" s="22">
        <f t="shared" si="7"/>
        <v>0</v>
      </c>
      <c r="O38" s="22">
        <f t="shared" si="7"/>
        <v>0</v>
      </c>
      <c r="P38" s="22">
        <f t="shared" si="7"/>
        <v>0</v>
      </c>
      <c r="Q38" s="22">
        <f t="shared" si="7"/>
        <v>38</v>
      </c>
      <c r="R38" s="22">
        <f t="shared" si="7"/>
        <v>36</v>
      </c>
      <c r="S38" s="22">
        <f>S37+S36+S35+S34+S33+S32+S31+S30+S29+S28+S27+S26+S25+S24+S23</f>
        <v>74</v>
      </c>
      <c r="T38" s="35"/>
    </row>
  </sheetData>
  <sheetProtection/>
  <mergeCells count="42">
    <mergeCell ref="A4:A7"/>
    <mergeCell ref="A8:A9"/>
    <mergeCell ref="A10:A12"/>
    <mergeCell ref="A1:S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S2"/>
    <mergeCell ref="A13:B13"/>
    <mergeCell ref="A15:B15"/>
    <mergeCell ref="A16:B16"/>
    <mergeCell ref="A17:B17"/>
    <mergeCell ref="A18:B18"/>
    <mergeCell ref="A14:B14"/>
    <mergeCell ref="A20:S20"/>
    <mergeCell ref="A19:B19"/>
    <mergeCell ref="A37:B37"/>
    <mergeCell ref="A38:B38"/>
    <mergeCell ref="A33:B33"/>
    <mergeCell ref="A34:B34"/>
    <mergeCell ref="A35:B35"/>
    <mergeCell ref="A36:B36"/>
    <mergeCell ref="A32:B32"/>
    <mergeCell ref="Q21:S21"/>
    <mergeCell ref="A23:A26"/>
    <mergeCell ref="A27:A28"/>
    <mergeCell ref="A29:A31"/>
    <mergeCell ref="A21:A22"/>
    <mergeCell ref="B21:B22"/>
    <mergeCell ref="C21:D21"/>
    <mergeCell ref="O21:P21"/>
    <mergeCell ref="E21:F21"/>
    <mergeCell ref="G21:H21"/>
    <mergeCell ref="I21:J21"/>
    <mergeCell ref="K21:L21"/>
    <mergeCell ref="M21:N21"/>
  </mergeCells>
  <printOptions/>
  <pageMargins left="0.7" right="0.7" top="0.75" bottom="0.75" header="0.3" footer="0.3"/>
  <pageSetup fitToHeight="2" horizontalDpi="600" verticalDpi="600" orientation="portrait" scale="77" r:id="rId1"/>
  <rowBreaks count="1" manualBreakCount="1">
    <brk id="1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rightToLeft="1" view="pageBreakPreview" zoomScale="76" zoomScaleSheetLayoutView="76" zoomScalePageLayoutView="0" workbookViewId="0" topLeftCell="A1">
      <selection activeCell="E6" sqref="E6"/>
    </sheetView>
  </sheetViews>
  <sheetFormatPr defaultColWidth="9.00390625" defaultRowHeight="15"/>
  <cols>
    <col min="1" max="1" width="25.00390625" style="1" customWidth="1"/>
    <col min="2" max="3" width="8.57421875" style="1" customWidth="1"/>
    <col min="4" max="4" width="9.421875" style="1" customWidth="1"/>
    <col min="5" max="6" width="8.57421875" style="1" customWidth="1"/>
    <col min="7" max="7" width="9.28125" style="1" customWidth="1"/>
    <col min="8" max="9" width="8.57421875" style="1" customWidth="1"/>
    <col min="10" max="10" width="9.421875" style="1" customWidth="1"/>
    <col min="11" max="12" width="3.57421875" style="1" customWidth="1"/>
    <col min="13" max="16384" width="9.00390625" style="1" customWidth="1"/>
  </cols>
  <sheetData>
    <row r="1" spans="1:10" ht="27.75">
      <c r="A1" s="111" t="s">
        <v>193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3.25" customHeight="1">
      <c r="A2" s="112" t="s">
        <v>1</v>
      </c>
      <c r="B2" s="112" t="s">
        <v>192</v>
      </c>
      <c r="C2" s="112"/>
      <c r="D2" s="112"/>
      <c r="E2" s="112" t="s">
        <v>191</v>
      </c>
      <c r="F2" s="112"/>
      <c r="G2" s="112"/>
      <c r="H2" s="112" t="s">
        <v>190</v>
      </c>
      <c r="I2" s="112"/>
      <c r="J2" s="112"/>
    </row>
    <row r="3" spans="1:10" ht="26.25" customHeight="1">
      <c r="A3" s="112"/>
      <c r="B3" s="39" t="s">
        <v>104</v>
      </c>
      <c r="C3" s="39" t="s">
        <v>105</v>
      </c>
      <c r="D3" s="39" t="s">
        <v>17</v>
      </c>
      <c r="E3" s="39" t="s">
        <v>104</v>
      </c>
      <c r="F3" s="39" t="s">
        <v>105</v>
      </c>
      <c r="G3" s="39" t="s">
        <v>17</v>
      </c>
      <c r="H3" s="39" t="s">
        <v>104</v>
      </c>
      <c r="I3" s="39" t="s">
        <v>105</v>
      </c>
      <c r="J3" s="39" t="s">
        <v>17</v>
      </c>
    </row>
    <row r="4" spans="1:10" ht="27.75">
      <c r="A4" s="39" t="s">
        <v>120</v>
      </c>
      <c r="B4" s="27">
        <v>20</v>
      </c>
      <c r="C4" s="27">
        <v>29</v>
      </c>
      <c r="D4" s="40">
        <f aca="true" t="shared" si="0" ref="D4:D29">C4+B4</f>
        <v>49</v>
      </c>
      <c r="E4" s="38">
        <v>1</v>
      </c>
      <c r="F4" s="38">
        <v>1</v>
      </c>
      <c r="G4" s="40">
        <f aca="true" t="shared" si="1" ref="G4:G18">F4+E4</f>
        <v>2</v>
      </c>
      <c r="H4" s="38">
        <v>9</v>
      </c>
      <c r="I4" s="38">
        <v>11</v>
      </c>
      <c r="J4" s="40">
        <f aca="true" t="shared" si="2" ref="J4:J18">I4+H4</f>
        <v>20</v>
      </c>
    </row>
    <row r="5" spans="1:10" ht="27.75">
      <c r="A5" s="39" t="s">
        <v>184</v>
      </c>
      <c r="B5" s="27">
        <v>1</v>
      </c>
      <c r="C5" s="27">
        <v>5</v>
      </c>
      <c r="D5" s="40">
        <f t="shared" si="0"/>
        <v>6</v>
      </c>
      <c r="E5" s="38">
        <v>0</v>
      </c>
      <c r="F5" s="38">
        <v>0</v>
      </c>
      <c r="G5" s="40">
        <f t="shared" si="1"/>
        <v>0</v>
      </c>
      <c r="H5" s="38">
        <v>0</v>
      </c>
      <c r="I5" s="38">
        <v>0</v>
      </c>
      <c r="J5" s="40">
        <f t="shared" si="2"/>
        <v>0</v>
      </c>
    </row>
    <row r="6" spans="1:10" ht="27.75">
      <c r="A6" s="39" t="s">
        <v>122</v>
      </c>
      <c r="B6" s="27">
        <v>2</v>
      </c>
      <c r="C6" s="27">
        <v>21</v>
      </c>
      <c r="D6" s="40">
        <f t="shared" si="0"/>
        <v>23</v>
      </c>
      <c r="E6" s="38">
        <v>0</v>
      </c>
      <c r="F6" s="38">
        <v>1</v>
      </c>
      <c r="G6" s="40">
        <f t="shared" si="1"/>
        <v>1</v>
      </c>
      <c r="H6" s="38">
        <v>2</v>
      </c>
      <c r="I6" s="38">
        <v>6</v>
      </c>
      <c r="J6" s="40">
        <f t="shared" si="2"/>
        <v>8</v>
      </c>
    </row>
    <row r="7" spans="1:10" ht="27.75">
      <c r="A7" s="39" t="s">
        <v>183</v>
      </c>
      <c r="B7" s="27">
        <v>7</v>
      </c>
      <c r="C7" s="27">
        <v>12</v>
      </c>
      <c r="D7" s="40">
        <f t="shared" si="0"/>
        <v>19</v>
      </c>
      <c r="E7" s="38">
        <v>0</v>
      </c>
      <c r="F7" s="38">
        <v>0</v>
      </c>
      <c r="G7" s="40">
        <f t="shared" si="1"/>
        <v>0</v>
      </c>
      <c r="H7" s="38">
        <v>1</v>
      </c>
      <c r="I7" s="38">
        <v>1</v>
      </c>
      <c r="J7" s="40">
        <f t="shared" si="2"/>
        <v>2</v>
      </c>
    </row>
    <row r="8" spans="1:10" ht="27.75">
      <c r="A8" s="39" t="s">
        <v>182</v>
      </c>
      <c r="B8" s="27">
        <v>15</v>
      </c>
      <c r="C8" s="27">
        <v>0</v>
      </c>
      <c r="D8" s="40">
        <f t="shared" si="0"/>
        <v>15</v>
      </c>
      <c r="E8" s="38">
        <v>0</v>
      </c>
      <c r="F8" s="38">
        <v>0</v>
      </c>
      <c r="G8" s="40">
        <f t="shared" si="1"/>
        <v>0</v>
      </c>
      <c r="H8" s="38">
        <v>11</v>
      </c>
      <c r="I8" s="38">
        <v>0</v>
      </c>
      <c r="J8" s="40">
        <f t="shared" si="2"/>
        <v>11</v>
      </c>
    </row>
    <row r="9" spans="1:10" ht="27.75">
      <c r="A9" s="39" t="s">
        <v>181</v>
      </c>
      <c r="B9" s="27">
        <v>10</v>
      </c>
      <c r="C9" s="27">
        <v>0</v>
      </c>
      <c r="D9" s="40">
        <f t="shared" si="0"/>
        <v>10</v>
      </c>
      <c r="E9" s="38">
        <v>1</v>
      </c>
      <c r="F9" s="38">
        <v>0</v>
      </c>
      <c r="G9" s="40">
        <f t="shared" si="1"/>
        <v>1</v>
      </c>
      <c r="H9" s="38">
        <v>8</v>
      </c>
      <c r="I9" s="38">
        <v>0</v>
      </c>
      <c r="J9" s="40">
        <f t="shared" si="2"/>
        <v>8</v>
      </c>
    </row>
    <row r="10" spans="1:10" ht="27.75">
      <c r="A10" s="39" t="s">
        <v>180</v>
      </c>
      <c r="B10" s="27">
        <v>20</v>
      </c>
      <c r="C10" s="27">
        <v>4</v>
      </c>
      <c r="D10" s="40">
        <f t="shared" si="0"/>
        <v>24</v>
      </c>
      <c r="E10" s="38">
        <v>0</v>
      </c>
      <c r="F10" s="38">
        <v>0</v>
      </c>
      <c r="G10" s="40">
        <f t="shared" si="1"/>
        <v>0</v>
      </c>
      <c r="H10" s="38">
        <v>4</v>
      </c>
      <c r="I10" s="38">
        <v>1</v>
      </c>
      <c r="J10" s="40">
        <f t="shared" si="2"/>
        <v>5</v>
      </c>
    </row>
    <row r="11" spans="1:10" ht="27.75">
      <c r="A11" s="39" t="s">
        <v>179</v>
      </c>
      <c r="B11" s="27">
        <v>9</v>
      </c>
      <c r="C11" s="27">
        <v>7</v>
      </c>
      <c r="D11" s="40">
        <f t="shared" si="0"/>
        <v>16</v>
      </c>
      <c r="E11" s="38">
        <v>0</v>
      </c>
      <c r="F11" s="38">
        <v>0</v>
      </c>
      <c r="G11" s="40">
        <f t="shared" si="1"/>
        <v>0</v>
      </c>
      <c r="H11" s="38">
        <v>0</v>
      </c>
      <c r="I11" s="38">
        <v>3</v>
      </c>
      <c r="J11" s="40">
        <f t="shared" si="2"/>
        <v>3</v>
      </c>
    </row>
    <row r="12" spans="1:10" ht="27.75">
      <c r="A12" s="39" t="s">
        <v>178</v>
      </c>
      <c r="B12" s="27">
        <v>2</v>
      </c>
      <c r="C12" s="27">
        <v>2</v>
      </c>
      <c r="D12" s="40">
        <f t="shared" si="0"/>
        <v>4</v>
      </c>
      <c r="E12" s="38">
        <v>0</v>
      </c>
      <c r="F12" s="38">
        <v>0</v>
      </c>
      <c r="G12" s="40">
        <f t="shared" si="1"/>
        <v>0</v>
      </c>
      <c r="H12" s="38">
        <v>0</v>
      </c>
      <c r="I12" s="38">
        <v>2</v>
      </c>
      <c r="J12" s="40">
        <f t="shared" si="2"/>
        <v>2</v>
      </c>
    </row>
    <row r="13" spans="1:10" ht="27.75">
      <c r="A13" s="39" t="s">
        <v>177</v>
      </c>
      <c r="B13" s="27">
        <v>8</v>
      </c>
      <c r="C13" s="27">
        <v>8</v>
      </c>
      <c r="D13" s="40">
        <f t="shared" si="0"/>
        <v>16</v>
      </c>
      <c r="E13" s="38">
        <v>0</v>
      </c>
      <c r="F13" s="38">
        <v>0</v>
      </c>
      <c r="G13" s="40">
        <f t="shared" si="1"/>
        <v>0</v>
      </c>
      <c r="H13" s="38">
        <v>5</v>
      </c>
      <c r="I13" s="38">
        <v>0</v>
      </c>
      <c r="J13" s="40">
        <f t="shared" si="2"/>
        <v>5</v>
      </c>
    </row>
    <row r="14" spans="1:10" ht="27.75">
      <c r="A14" s="39" t="s">
        <v>176</v>
      </c>
      <c r="B14" s="27">
        <v>19</v>
      </c>
      <c r="C14" s="27">
        <v>5</v>
      </c>
      <c r="D14" s="40">
        <f t="shared" si="0"/>
        <v>24</v>
      </c>
      <c r="E14" s="38">
        <v>0</v>
      </c>
      <c r="F14" s="38">
        <v>0</v>
      </c>
      <c r="G14" s="40">
        <f t="shared" si="1"/>
        <v>0</v>
      </c>
      <c r="H14" s="38">
        <v>3</v>
      </c>
      <c r="I14" s="38">
        <v>2</v>
      </c>
      <c r="J14" s="40">
        <f t="shared" si="2"/>
        <v>5</v>
      </c>
    </row>
    <row r="15" spans="1:10" ht="27.75">
      <c r="A15" s="39" t="s">
        <v>175</v>
      </c>
      <c r="B15" s="27">
        <v>13</v>
      </c>
      <c r="C15" s="27">
        <v>4</v>
      </c>
      <c r="D15" s="40">
        <f t="shared" si="0"/>
        <v>17</v>
      </c>
      <c r="E15" s="38">
        <v>0</v>
      </c>
      <c r="F15" s="38">
        <v>0</v>
      </c>
      <c r="G15" s="40">
        <f t="shared" si="1"/>
        <v>0</v>
      </c>
      <c r="H15" s="38">
        <v>2</v>
      </c>
      <c r="I15" s="38">
        <v>0</v>
      </c>
      <c r="J15" s="40">
        <f t="shared" si="2"/>
        <v>2</v>
      </c>
    </row>
    <row r="16" spans="1:10" ht="27.75">
      <c r="A16" s="39" t="s">
        <v>174</v>
      </c>
      <c r="B16" s="27">
        <v>9</v>
      </c>
      <c r="C16" s="27">
        <v>7</v>
      </c>
      <c r="D16" s="40">
        <f t="shared" si="0"/>
        <v>16</v>
      </c>
      <c r="E16" s="38">
        <v>0</v>
      </c>
      <c r="F16" s="38">
        <v>0</v>
      </c>
      <c r="G16" s="40">
        <f t="shared" si="1"/>
        <v>0</v>
      </c>
      <c r="H16" s="38">
        <v>2</v>
      </c>
      <c r="I16" s="38">
        <v>5</v>
      </c>
      <c r="J16" s="40">
        <f t="shared" si="2"/>
        <v>7</v>
      </c>
    </row>
    <row r="17" spans="1:10" ht="27.75">
      <c r="A17" s="39" t="s">
        <v>173</v>
      </c>
      <c r="B17" s="27">
        <v>20</v>
      </c>
      <c r="C17" s="27">
        <v>14</v>
      </c>
      <c r="D17" s="40">
        <f t="shared" si="0"/>
        <v>34</v>
      </c>
      <c r="E17" s="38">
        <v>0</v>
      </c>
      <c r="F17" s="38">
        <v>0</v>
      </c>
      <c r="G17" s="40">
        <f t="shared" si="1"/>
        <v>0</v>
      </c>
      <c r="H17" s="38">
        <v>3</v>
      </c>
      <c r="I17" s="38">
        <v>6</v>
      </c>
      <c r="J17" s="40">
        <f t="shared" si="2"/>
        <v>9</v>
      </c>
    </row>
    <row r="18" spans="1:10" ht="27.75">
      <c r="A18" s="39" t="s">
        <v>162</v>
      </c>
      <c r="B18" s="27">
        <v>1</v>
      </c>
      <c r="C18" s="27">
        <v>0</v>
      </c>
      <c r="D18" s="40">
        <f t="shared" si="0"/>
        <v>1</v>
      </c>
      <c r="E18" s="38">
        <v>0</v>
      </c>
      <c r="F18" s="38">
        <v>0</v>
      </c>
      <c r="G18" s="40">
        <f t="shared" si="1"/>
        <v>0</v>
      </c>
      <c r="H18" s="38">
        <v>0</v>
      </c>
      <c r="I18" s="38">
        <v>0</v>
      </c>
      <c r="J18" s="40">
        <f t="shared" si="2"/>
        <v>0</v>
      </c>
    </row>
    <row r="19" spans="1:10" ht="27.75">
      <c r="A19" s="39" t="s">
        <v>172</v>
      </c>
      <c r="B19" s="27">
        <v>1</v>
      </c>
      <c r="C19" s="27">
        <v>0</v>
      </c>
      <c r="D19" s="40">
        <f t="shared" si="0"/>
        <v>1</v>
      </c>
      <c r="E19" s="38">
        <v>0</v>
      </c>
      <c r="F19" s="38">
        <v>0</v>
      </c>
      <c r="G19" s="40">
        <f aca="true" t="shared" si="3" ref="G19:G28">F19+E19</f>
        <v>0</v>
      </c>
      <c r="H19" s="38">
        <v>0</v>
      </c>
      <c r="I19" s="38">
        <v>0</v>
      </c>
      <c r="J19" s="40">
        <f aca="true" t="shared" si="4" ref="J19:J28">I19+H19</f>
        <v>0</v>
      </c>
    </row>
    <row r="20" spans="1:10" ht="27.75">
      <c r="A20" s="39" t="s">
        <v>171</v>
      </c>
      <c r="B20" s="27">
        <v>3</v>
      </c>
      <c r="C20" s="27">
        <v>0</v>
      </c>
      <c r="D20" s="40">
        <f t="shared" si="0"/>
        <v>3</v>
      </c>
      <c r="E20" s="38">
        <v>0</v>
      </c>
      <c r="F20" s="38">
        <v>0</v>
      </c>
      <c r="G20" s="40">
        <f t="shared" si="3"/>
        <v>0</v>
      </c>
      <c r="H20" s="38">
        <v>0</v>
      </c>
      <c r="I20" s="38">
        <v>0</v>
      </c>
      <c r="J20" s="40">
        <f t="shared" si="4"/>
        <v>0</v>
      </c>
    </row>
    <row r="21" spans="1:10" ht="27.75">
      <c r="A21" s="39" t="s">
        <v>170</v>
      </c>
      <c r="B21" s="27">
        <v>1</v>
      </c>
      <c r="C21" s="27">
        <v>2</v>
      </c>
      <c r="D21" s="40">
        <f t="shared" si="0"/>
        <v>3</v>
      </c>
      <c r="E21" s="38">
        <v>0</v>
      </c>
      <c r="F21" s="38">
        <v>1</v>
      </c>
      <c r="G21" s="40">
        <f t="shared" si="3"/>
        <v>1</v>
      </c>
      <c r="H21" s="38">
        <v>0</v>
      </c>
      <c r="I21" s="38">
        <v>0</v>
      </c>
      <c r="J21" s="40">
        <f t="shared" si="4"/>
        <v>0</v>
      </c>
    </row>
    <row r="22" spans="1:10" ht="27.75">
      <c r="A22" s="39" t="s">
        <v>169</v>
      </c>
      <c r="B22" s="27">
        <v>0</v>
      </c>
      <c r="C22" s="27">
        <v>2</v>
      </c>
      <c r="D22" s="40">
        <f t="shared" si="0"/>
        <v>2</v>
      </c>
      <c r="E22" s="38">
        <v>0</v>
      </c>
      <c r="F22" s="38">
        <v>0</v>
      </c>
      <c r="G22" s="40">
        <f t="shared" si="3"/>
        <v>0</v>
      </c>
      <c r="H22" s="38">
        <v>0</v>
      </c>
      <c r="I22" s="38">
        <v>0</v>
      </c>
      <c r="J22" s="40">
        <f t="shared" si="4"/>
        <v>0</v>
      </c>
    </row>
    <row r="23" spans="1:10" ht="27.75">
      <c r="A23" s="39" t="s">
        <v>168</v>
      </c>
      <c r="B23" s="27">
        <v>4</v>
      </c>
      <c r="C23" s="27">
        <v>1</v>
      </c>
      <c r="D23" s="40">
        <f t="shared" si="0"/>
        <v>5</v>
      </c>
      <c r="E23" s="38">
        <v>0</v>
      </c>
      <c r="F23" s="38">
        <v>0</v>
      </c>
      <c r="G23" s="40">
        <f t="shared" si="3"/>
        <v>0</v>
      </c>
      <c r="H23" s="38">
        <v>0</v>
      </c>
      <c r="I23" s="38">
        <v>0</v>
      </c>
      <c r="J23" s="40">
        <f t="shared" si="4"/>
        <v>0</v>
      </c>
    </row>
    <row r="24" spans="1:10" ht="27.75">
      <c r="A24" s="39" t="s">
        <v>167</v>
      </c>
      <c r="B24" s="27">
        <v>5</v>
      </c>
      <c r="C24" s="27">
        <v>1</v>
      </c>
      <c r="D24" s="40">
        <f t="shared" si="0"/>
        <v>6</v>
      </c>
      <c r="E24" s="38">
        <v>0</v>
      </c>
      <c r="F24" s="38">
        <v>0</v>
      </c>
      <c r="G24" s="40">
        <f t="shared" si="3"/>
        <v>0</v>
      </c>
      <c r="H24" s="38">
        <v>0</v>
      </c>
      <c r="I24" s="38">
        <v>0</v>
      </c>
      <c r="J24" s="40">
        <f t="shared" si="4"/>
        <v>0</v>
      </c>
    </row>
    <row r="25" spans="1:10" ht="27.75">
      <c r="A25" s="39" t="s">
        <v>166</v>
      </c>
      <c r="B25" s="27">
        <v>3</v>
      </c>
      <c r="C25" s="27">
        <v>0</v>
      </c>
      <c r="D25" s="40">
        <f t="shared" si="0"/>
        <v>3</v>
      </c>
      <c r="E25" s="38">
        <v>0</v>
      </c>
      <c r="F25" s="38">
        <v>0</v>
      </c>
      <c r="G25" s="40">
        <f t="shared" si="3"/>
        <v>0</v>
      </c>
      <c r="H25" s="38">
        <v>0</v>
      </c>
      <c r="I25" s="38">
        <v>0</v>
      </c>
      <c r="J25" s="40">
        <f t="shared" si="4"/>
        <v>0</v>
      </c>
    </row>
    <row r="26" spans="1:10" ht="27.75">
      <c r="A26" s="39" t="s">
        <v>165</v>
      </c>
      <c r="B26" s="27">
        <v>1</v>
      </c>
      <c r="C26" s="27">
        <v>4</v>
      </c>
      <c r="D26" s="40">
        <f t="shared" si="0"/>
        <v>5</v>
      </c>
      <c r="E26" s="38">
        <v>0</v>
      </c>
      <c r="F26" s="38">
        <v>0</v>
      </c>
      <c r="G26" s="40">
        <f t="shared" si="3"/>
        <v>0</v>
      </c>
      <c r="H26" s="38">
        <v>0</v>
      </c>
      <c r="I26" s="38">
        <v>0</v>
      </c>
      <c r="J26" s="40">
        <f t="shared" si="4"/>
        <v>0</v>
      </c>
    </row>
    <row r="27" spans="1:10" ht="27.75">
      <c r="A27" s="26" t="s">
        <v>164</v>
      </c>
      <c r="B27" s="27">
        <v>0</v>
      </c>
      <c r="C27" s="27">
        <v>0</v>
      </c>
      <c r="D27" s="40">
        <f t="shared" si="0"/>
        <v>0</v>
      </c>
      <c r="E27" s="38">
        <v>2</v>
      </c>
      <c r="F27" s="38">
        <v>0</v>
      </c>
      <c r="G27" s="40">
        <f t="shared" si="3"/>
        <v>2</v>
      </c>
      <c r="H27" s="38">
        <v>0</v>
      </c>
      <c r="I27" s="38">
        <v>0</v>
      </c>
      <c r="J27" s="40">
        <f t="shared" si="4"/>
        <v>0</v>
      </c>
    </row>
    <row r="28" spans="1:10" ht="27.75">
      <c r="A28" s="26" t="s">
        <v>163</v>
      </c>
      <c r="B28" s="27">
        <v>1</v>
      </c>
      <c r="C28" s="27">
        <v>4</v>
      </c>
      <c r="D28" s="40">
        <f t="shared" si="0"/>
        <v>5</v>
      </c>
      <c r="E28" s="38">
        <v>0</v>
      </c>
      <c r="F28" s="38">
        <v>0</v>
      </c>
      <c r="G28" s="40">
        <f t="shared" si="3"/>
        <v>0</v>
      </c>
      <c r="H28" s="38">
        <v>0</v>
      </c>
      <c r="I28" s="38">
        <v>0</v>
      </c>
      <c r="J28" s="40">
        <f t="shared" si="4"/>
        <v>0</v>
      </c>
    </row>
    <row r="29" spans="1:10" s="2" customFormat="1" ht="37.5" customHeight="1">
      <c r="A29" s="26" t="s">
        <v>95</v>
      </c>
      <c r="B29" s="26">
        <f>SUM(B4:B28)</f>
        <v>175</v>
      </c>
      <c r="C29" s="26">
        <f>SUM(C4:C28)</f>
        <v>132</v>
      </c>
      <c r="D29" s="26">
        <f t="shared" si="0"/>
        <v>307</v>
      </c>
      <c r="E29" s="26">
        <f>SUM(E4:E28)</f>
        <v>4</v>
      </c>
      <c r="F29" s="26">
        <f>SUM(F4:F28)</f>
        <v>3</v>
      </c>
      <c r="G29" s="26">
        <f>F29+E29</f>
        <v>7</v>
      </c>
      <c r="H29" s="26">
        <f>SUM(H4:H28)</f>
        <v>50</v>
      </c>
      <c r="I29" s="26">
        <f>SUM(I4:I28)</f>
        <v>37</v>
      </c>
      <c r="J29" s="26">
        <f>I29+H29</f>
        <v>87</v>
      </c>
    </row>
    <row r="30" spans="1:8" ht="27.75">
      <c r="A30" s="4"/>
      <c r="B30" s="4"/>
      <c r="C30" s="4"/>
      <c r="D30" s="4"/>
      <c r="E30" s="4"/>
      <c r="F30" s="4"/>
      <c r="G30" s="4"/>
      <c r="H30" s="4"/>
    </row>
  </sheetData>
  <sheetProtection/>
  <mergeCells count="5">
    <mergeCell ref="A1:J1"/>
    <mergeCell ref="A2:A3"/>
    <mergeCell ref="B2:D2"/>
    <mergeCell ref="E2:G2"/>
    <mergeCell ref="H2:J2"/>
  </mergeCells>
  <printOptions horizontalCentered="1" verticalCentered="1"/>
  <pageMargins left="0" right="0" top="0" bottom="0" header="0" footer="0"/>
  <pageSetup fitToHeight="1" fitToWidth="1" horizontalDpi="200" verticalDpi="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</cp:lastModifiedBy>
  <cp:lastPrinted>2014-10-08T03:16:54Z</cp:lastPrinted>
  <dcterms:created xsi:type="dcterms:W3CDTF">2014-05-06T21:09:40Z</dcterms:created>
  <dcterms:modified xsi:type="dcterms:W3CDTF">2015-03-05T11:26:49Z</dcterms:modified>
  <cp:category/>
  <cp:version/>
  <cp:contentType/>
  <cp:contentStatus/>
</cp:coreProperties>
</file>