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60" windowHeight="11250" activeTab="0"/>
  </bookViews>
  <sheets>
    <sheet name="م1 جنسية " sheetId="1" r:id="rId1"/>
    <sheet name="م1 محافظات " sheetId="2" r:id="rId2"/>
    <sheet name="سنوات قديمة " sheetId="3" r:id="rId3"/>
    <sheet name="دراسات جنسية " sheetId="4" r:id="rId4"/>
    <sheet name="دراسات محافظة " sheetId="5" r:id="rId5"/>
    <sheet name="التعليم المفتوح " sheetId="6" r:id="rId6"/>
    <sheet name="المدينة الجامعية + تمريض" sheetId="7" r:id="rId7"/>
    <sheet name="المعاهد سنوات" sheetId="8" r:id="rId8"/>
    <sheet name="معاهد جنسية" sheetId="9" r:id="rId9"/>
    <sheet name="معاهد محافظات" sheetId="10" r:id="rId10"/>
  </sheets>
  <definedNames>
    <definedName name="_xlnm.Print_Area" localSheetId="0">'م1 جنسية '!$A$1:$U$354</definedName>
    <definedName name="_xlnm.Print_Area" localSheetId="1">'م1 محافظات '!$A$2:$AH$83</definedName>
    <definedName name="_xlnm.Print_Titles" localSheetId="3">'دراسات جنسية '!$3:$4</definedName>
    <definedName name="_xlnm.Print_Titles" localSheetId="4">'دراسات محافظة '!$2:$3</definedName>
    <definedName name="_xlnm.Print_Titles" localSheetId="0">'م1 جنسية '!$6:$7</definedName>
  </definedNames>
  <calcPr fullCalcOnLoad="1"/>
</workbook>
</file>

<file path=xl/sharedStrings.xml><?xml version="1.0" encoding="utf-8"?>
<sst xmlns="http://schemas.openxmlformats.org/spreadsheetml/2006/main" count="2802" uniqueCount="380">
  <si>
    <t>المجموع</t>
  </si>
  <si>
    <t>ذكور</t>
  </si>
  <si>
    <t>اناث</t>
  </si>
  <si>
    <t xml:space="preserve">الكلية </t>
  </si>
  <si>
    <t xml:space="preserve">سوري </t>
  </si>
  <si>
    <t>فلسطيني مقيم</t>
  </si>
  <si>
    <t xml:space="preserve">فلسطيني غير مقيم </t>
  </si>
  <si>
    <t xml:space="preserve">عربي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</si>
  <si>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</si>
  <si>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</si>
  <si>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</si>
  <si>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</si>
  <si>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</si>
  <si>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</si>
  <si>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</si>
  <si>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</si>
  <si>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</si>
  <si>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</si>
  <si>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</si>
  <si>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</si>
  <si>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</si>
  <si>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</si>
  <si>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</si>
  <si>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</si>
  <si>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مج</t>
  </si>
  <si>
    <t>طلاب</t>
  </si>
  <si>
    <t xml:space="preserve">دكتوراة </t>
  </si>
  <si>
    <t xml:space="preserve">المجموع </t>
  </si>
  <si>
    <t>عربي</t>
  </si>
  <si>
    <t>اجنبي</t>
  </si>
  <si>
    <t>دبلوم</t>
  </si>
  <si>
    <t>ماجستير</t>
  </si>
  <si>
    <t>مستجدون</t>
  </si>
  <si>
    <t>ذ</t>
  </si>
  <si>
    <t>ا</t>
  </si>
  <si>
    <t>الطب البشري</t>
  </si>
  <si>
    <t xml:space="preserve">طب الاسنان </t>
  </si>
  <si>
    <t>الصيدلة</t>
  </si>
  <si>
    <t xml:space="preserve">الهندسة المدنية    </t>
  </si>
  <si>
    <t>الهندسة المعمارية</t>
  </si>
  <si>
    <t>إجمالي</t>
  </si>
  <si>
    <t xml:space="preserve">الهندسة االمعلوماتية </t>
  </si>
  <si>
    <t xml:space="preserve">الكيمياء </t>
  </si>
  <si>
    <t xml:space="preserve">الهندسة الزراعية </t>
  </si>
  <si>
    <t>الاقتصاد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</si>
  <si>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</si>
  <si>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</si>
  <si>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</si>
  <si>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</si>
  <si>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اللغة الفارسية </t>
  </si>
  <si>
    <t xml:space="preserve">اللغة الاسبانية </t>
  </si>
  <si>
    <t xml:space="preserve">اللغة اليابانية </t>
  </si>
  <si>
    <t xml:space="preserve">اللغة الالمانية </t>
  </si>
  <si>
    <t xml:space="preserve">التاريخ </t>
  </si>
  <si>
    <t xml:space="preserve">الجغرافية </t>
  </si>
  <si>
    <t xml:space="preserve">الفلسفة </t>
  </si>
  <si>
    <t xml:space="preserve">علم الاجتماع </t>
  </si>
  <si>
    <t xml:space="preserve">الاثار </t>
  </si>
  <si>
    <t xml:space="preserve">الاعلام </t>
  </si>
  <si>
    <t xml:space="preserve">المكتبات </t>
  </si>
  <si>
    <t xml:space="preserve">إجمالي الاداب </t>
  </si>
  <si>
    <t xml:space="preserve">الاداب الثانية </t>
  </si>
  <si>
    <t xml:space="preserve">اللغة العربية </t>
  </si>
  <si>
    <t xml:space="preserve">كلية العلوم </t>
  </si>
  <si>
    <t xml:space="preserve">الفيزياء </t>
  </si>
  <si>
    <t xml:space="preserve">رياضيات </t>
  </si>
  <si>
    <t xml:space="preserve">إحصاء رياضي </t>
  </si>
  <si>
    <t xml:space="preserve">جيولوجيا </t>
  </si>
  <si>
    <t xml:space="preserve">علم الحياة </t>
  </si>
  <si>
    <t>الحقوق</t>
  </si>
  <si>
    <t xml:space="preserve">كلية التربية </t>
  </si>
  <si>
    <t xml:space="preserve">علم النفس </t>
  </si>
  <si>
    <t>الإرشاد النفسي</t>
  </si>
  <si>
    <t>معلم صف</t>
  </si>
  <si>
    <t xml:space="preserve">رياض أطفال </t>
  </si>
  <si>
    <t xml:space="preserve">إجمالي التربية </t>
  </si>
  <si>
    <t xml:space="preserve">التربية الثانية </t>
  </si>
  <si>
    <t xml:space="preserve">الاجمالي </t>
  </si>
  <si>
    <t>الشريعة</t>
  </si>
  <si>
    <t>العلوم السياسية</t>
  </si>
  <si>
    <t>الفنون الجميلة</t>
  </si>
  <si>
    <t xml:space="preserve">اناث </t>
  </si>
  <si>
    <t>سوري</t>
  </si>
  <si>
    <t xml:space="preserve">فلسطيني مقيم </t>
  </si>
  <si>
    <t>فلسطيني غير مقيم</t>
  </si>
  <si>
    <t>مجموع</t>
  </si>
  <si>
    <t>دكتوراه</t>
  </si>
  <si>
    <t>طب الأسنان</t>
  </si>
  <si>
    <t>الهندسة المدنية</t>
  </si>
  <si>
    <t>الهندسة الكهربائية و الميكانيكية</t>
  </si>
  <si>
    <t>الهندسة المعلوماتية</t>
  </si>
  <si>
    <t>الهندسة الزراعية</t>
  </si>
  <si>
    <t>الآداب والعلوم الإنسانية</t>
  </si>
  <si>
    <t>التربية</t>
  </si>
  <si>
    <t>دبلوم التاهيل التربوي</t>
  </si>
  <si>
    <t xml:space="preserve">العهد العالي للتنمية الادارية </t>
  </si>
  <si>
    <t>المعهد العالي لبحوث الليزر</t>
  </si>
  <si>
    <t>المعهد العالي للترجمة الفورية</t>
  </si>
  <si>
    <t xml:space="preserve">المعهد العالي للبحوث و الدراسات الزلزالية </t>
  </si>
  <si>
    <t>المجموع العام</t>
  </si>
  <si>
    <t xml:space="preserve">حلب </t>
  </si>
  <si>
    <t xml:space="preserve">حماة 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</si>
  <si>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</si>
  <si>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</si>
  <si>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</si>
  <si>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</si>
  <si>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</si>
  <si>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</si>
  <si>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</si>
  <si>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هندسة الكهرباء والميكانيك </t>
  </si>
  <si>
    <t xml:space="preserve">مستجد </t>
  </si>
  <si>
    <t>طالب</t>
  </si>
  <si>
    <t xml:space="preserve">العلوم </t>
  </si>
  <si>
    <t xml:space="preserve">التربية </t>
  </si>
  <si>
    <t xml:space="preserve">الشريعة </t>
  </si>
  <si>
    <t xml:space="preserve">ماجستير </t>
  </si>
  <si>
    <t xml:space="preserve">المعهد العالي للغات </t>
  </si>
  <si>
    <t xml:space="preserve">الرياضيات </t>
  </si>
  <si>
    <t xml:space="preserve">الإجمالي </t>
  </si>
  <si>
    <t xml:space="preserve">فيزياء </t>
  </si>
  <si>
    <t xml:space="preserve">كيمياء </t>
  </si>
  <si>
    <t xml:space="preserve">إجمالي العلوم </t>
  </si>
  <si>
    <t xml:space="preserve">اللاذقية </t>
  </si>
  <si>
    <t xml:space="preserve">الدراسات الفلسفية </t>
  </si>
  <si>
    <t>علم الاجتماع</t>
  </si>
  <si>
    <t xml:space="preserve">الميكانيك العام </t>
  </si>
  <si>
    <t xml:space="preserve">التصميم والانتاج </t>
  </si>
  <si>
    <t xml:space="preserve">الطاقة الكهربائية </t>
  </si>
  <si>
    <t xml:space="preserve">الكترونيات واتصالات </t>
  </si>
  <si>
    <t xml:space="preserve">الحواسيب والاتمتة </t>
  </si>
  <si>
    <t xml:space="preserve">الطبية </t>
  </si>
  <si>
    <t xml:space="preserve">الغزل والنسيج </t>
  </si>
  <si>
    <t xml:space="preserve">لحواسيب والاتمتة </t>
  </si>
  <si>
    <t xml:space="preserve">إجمالي </t>
  </si>
  <si>
    <t xml:space="preserve">دبلوم </t>
  </si>
  <si>
    <t xml:space="preserve">المعهد العالي للدراسات الزلزالية </t>
  </si>
  <si>
    <t xml:space="preserve">الترجمة </t>
  </si>
  <si>
    <t xml:space="preserve">المحاسبة </t>
  </si>
  <si>
    <t xml:space="preserve">معلم صف </t>
  </si>
  <si>
    <t xml:space="preserve">رياض الأطفال </t>
  </si>
  <si>
    <t xml:space="preserve">دراسات قانونية </t>
  </si>
  <si>
    <t xml:space="preserve">العلوم السياسية </t>
  </si>
  <si>
    <t>القسم</t>
  </si>
  <si>
    <t xml:space="preserve">الاداب </t>
  </si>
  <si>
    <t xml:space="preserve">الاقتصاد </t>
  </si>
  <si>
    <t xml:space="preserve">الحقوق </t>
  </si>
  <si>
    <t xml:space="preserve">عدد الوحدات السكنية </t>
  </si>
  <si>
    <t>عدد الأسرة في الوحدات</t>
  </si>
  <si>
    <t>الطلاب المقيمين</t>
  </si>
  <si>
    <t>إجمالي التربية الثانية</t>
  </si>
  <si>
    <t>المحافظة</t>
  </si>
  <si>
    <t xml:space="preserve">الاقتصاد  </t>
  </si>
  <si>
    <t>الاداب الثالثة</t>
  </si>
  <si>
    <t xml:space="preserve">إجمالي الاداب الثالثة </t>
  </si>
  <si>
    <t>ارشاد نفسي</t>
  </si>
  <si>
    <t xml:space="preserve">التربية الثالثة </t>
  </si>
  <si>
    <t xml:space="preserve">إجمالي التربية الثانية </t>
  </si>
  <si>
    <t>إجمالي التربية الثالثة</t>
  </si>
  <si>
    <t xml:space="preserve">المجموع العام </t>
  </si>
  <si>
    <t>كلية الاداب الأولى</t>
  </si>
  <si>
    <t xml:space="preserve">إجمالي الاداب الأولى </t>
  </si>
  <si>
    <t>الهندسة الزراعية الثانية</t>
  </si>
  <si>
    <t>الجغرافية</t>
  </si>
  <si>
    <t>التاريخ</t>
  </si>
  <si>
    <t xml:space="preserve">الاداب الثالثة </t>
  </si>
  <si>
    <t>التربية الثالثة</t>
  </si>
  <si>
    <t xml:space="preserve">إجمالي التربية الثالثة </t>
  </si>
  <si>
    <t xml:space="preserve">دمشق </t>
  </si>
  <si>
    <t xml:space="preserve">معلم صف  </t>
  </si>
  <si>
    <t>إجمالي التربية الاولى</t>
  </si>
  <si>
    <t>كلية التربية الاولى</t>
  </si>
  <si>
    <t xml:space="preserve">المعهد العالي للتنمية الادارية </t>
  </si>
  <si>
    <t>العلوم</t>
  </si>
  <si>
    <t>الاداب والعلوم الانسانية</t>
  </si>
  <si>
    <t xml:space="preserve">الهندسة الكهربائية والميكانيكية </t>
  </si>
  <si>
    <t>لبناني</t>
  </si>
  <si>
    <t>عراقي</t>
  </si>
  <si>
    <t>التربية الرابعة</t>
  </si>
  <si>
    <t>السياحة</t>
  </si>
  <si>
    <t xml:space="preserve">سنة اولى </t>
  </si>
  <si>
    <t xml:space="preserve">سنة ثانية </t>
  </si>
  <si>
    <t>سنة ثالثة</t>
  </si>
  <si>
    <t>سنة رابعة</t>
  </si>
  <si>
    <t>سنة خامسة</t>
  </si>
  <si>
    <t xml:space="preserve">سنة سادسة </t>
  </si>
  <si>
    <t>مستجد</t>
  </si>
  <si>
    <t xml:space="preserve">قديم </t>
  </si>
  <si>
    <t>ناجح</t>
  </si>
  <si>
    <t xml:space="preserve">تربية رابعة </t>
  </si>
  <si>
    <t>لغة فرنسية</t>
  </si>
  <si>
    <t>إجمالي الاداب الثانية</t>
  </si>
  <si>
    <t xml:space="preserve">البيان </t>
  </si>
  <si>
    <t>الأولى</t>
  </si>
  <si>
    <t>الثانية</t>
  </si>
  <si>
    <t>الثالثة</t>
  </si>
  <si>
    <t>الرابعة</t>
  </si>
  <si>
    <t>توليد طبيعي</t>
  </si>
  <si>
    <t>تخدير وانعاش</t>
  </si>
  <si>
    <t>غرف عمليات</t>
  </si>
  <si>
    <t>معالجة فيزيائية</t>
  </si>
  <si>
    <t xml:space="preserve">عراقي </t>
  </si>
  <si>
    <t>راسب</t>
  </si>
  <si>
    <t xml:space="preserve">فلسفة </t>
  </si>
  <si>
    <t>ريف دمشق</t>
  </si>
  <si>
    <t>فرنسي</t>
  </si>
  <si>
    <t xml:space="preserve">إجمالي الاداب الثانية </t>
  </si>
  <si>
    <t>كهرباء</t>
  </si>
  <si>
    <t>اتصالات</t>
  </si>
  <si>
    <t>تحكم</t>
  </si>
  <si>
    <t>طبية</t>
  </si>
  <si>
    <t>قياسات</t>
  </si>
  <si>
    <t>صناعية</t>
  </si>
  <si>
    <t>تدفئة</t>
  </si>
  <si>
    <t>آليات</t>
  </si>
  <si>
    <t>اجمالي</t>
  </si>
  <si>
    <t>رسم وإنشاء هندسي</t>
  </si>
  <si>
    <t>الانشاءات العامة</t>
  </si>
  <si>
    <t>الشؤون الفنية والبلديات</t>
  </si>
  <si>
    <t>المساحة</t>
  </si>
  <si>
    <t>هندسة بيئية</t>
  </si>
  <si>
    <t>شبكات</t>
  </si>
  <si>
    <t>حواسيب</t>
  </si>
  <si>
    <t>برمجيات</t>
  </si>
  <si>
    <t>بصريات</t>
  </si>
  <si>
    <t>اشعة</t>
  </si>
  <si>
    <t>تخدير</t>
  </si>
  <si>
    <t>مخابر</t>
  </si>
  <si>
    <t>طب طوارئ</t>
  </si>
  <si>
    <t xml:space="preserve">مج </t>
  </si>
  <si>
    <t xml:space="preserve">لبناني </t>
  </si>
  <si>
    <t>م.ت. للهندسة الميكانيكية والكهربائية بدمشق</t>
  </si>
  <si>
    <t>م.ت. الهندسي بدمشق</t>
  </si>
  <si>
    <t>م.ت. للحاسوب بدمشق</t>
  </si>
  <si>
    <t>م.ت. للحاسوب بدرعا</t>
  </si>
  <si>
    <t>م.ت. الزراعي بدمشق</t>
  </si>
  <si>
    <t>م.ت. الزراعي بدرعا</t>
  </si>
  <si>
    <t>م.ت. الزراعي بالسويداء</t>
  </si>
  <si>
    <t>م.ت. الزراعي بالقنيطرة</t>
  </si>
  <si>
    <t>م.ت. الطبي بدمشق</t>
  </si>
  <si>
    <t>م.ت. الطبي بالنبك</t>
  </si>
  <si>
    <t>م.ت. لإدارة الأعمال والتسويق بدمشق</t>
  </si>
  <si>
    <t>م.ت. لطب الأسنان بدمشق</t>
  </si>
  <si>
    <t>م.ت. للمحاسبة والتمويل بدرعا</t>
  </si>
  <si>
    <t>م.ت. للمحاسبة والتمويل بدمشق</t>
  </si>
  <si>
    <t>م.ت.للهندسة الميكانيكية والكهربائية بدمشق</t>
  </si>
  <si>
    <t>م.ت.الهندسي بدمشق</t>
  </si>
  <si>
    <t>م.ت.للحاسوب بدمشق</t>
  </si>
  <si>
    <t>م.ت.للحاسوب بدرعا</t>
  </si>
  <si>
    <t>م.ت.الزراعي بدمشق</t>
  </si>
  <si>
    <t>م.ت.الزراعي بدرعا</t>
  </si>
  <si>
    <t>م.ت.الزراعي بالسويداء</t>
  </si>
  <si>
    <t>م.ت.الزراعي بالقنيطرة</t>
  </si>
  <si>
    <t>م.ت.الطبي بدمشق</t>
  </si>
  <si>
    <t>م.ت.الطبي بالنبك</t>
  </si>
  <si>
    <t>م.ت.لإدارة الأعمال والتسويق بدمشق</t>
  </si>
  <si>
    <t>م.ت.لطب الأسنان بدمشق</t>
  </si>
  <si>
    <t>م.ت.للمحاسبة والتمويل بدرعا</t>
  </si>
  <si>
    <t>م.ت.للمحاسبة والتمويل بدمشق</t>
  </si>
  <si>
    <t>المعهد</t>
  </si>
  <si>
    <t>علم اجتماع</t>
  </si>
  <si>
    <t>بيئة</t>
  </si>
  <si>
    <t xml:space="preserve">تربية خاصة </t>
  </si>
  <si>
    <t>تربيةحديثة</t>
  </si>
  <si>
    <t>مكتبات</t>
  </si>
  <si>
    <t>اعلام</t>
  </si>
  <si>
    <t>دبلوم التاهيل التربوي قنيطرة</t>
  </si>
  <si>
    <t xml:space="preserve"> التاهيل التربوي قنيطرة</t>
  </si>
  <si>
    <t>تربية حديثة</t>
  </si>
  <si>
    <t>الاليات</t>
  </si>
  <si>
    <t>القنيطره</t>
  </si>
  <si>
    <t>تربيه خاصه</t>
  </si>
  <si>
    <t>تربيه حديثه</t>
  </si>
  <si>
    <t>كليه اعلام</t>
  </si>
  <si>
    <t>تربية خاصة</t>
  </si>
  <si>
    <t>البيئة</t>
  </si>
  <si>
    <t>اللغة الفرنسية</t>
  </si>
  <si>
    <t>اعداد الطلاب للعام الدراسي (2010-2011) حسب الجنس و الجنسية / تعليم موازي</t>
  </si>
  <si>
    <t>اعداد الطلاب للعام الدراسي( 2010-2011 )حسب الجنس و الجنسية / تعليم إجمالي (نظامي + موازي)</t>
  </si>
  <si>
    <t>أعداد طلاب جامعة دمشق حسب الكلية والجنس والمحافظة للعام الدراسي (2010-2011) / تعليم إجمالي</t>
  </si>
  <si>
    <t>أعداد طلاب جامعة دمشق حسب الكلية والجنس والمحافظة للعام الدراسي (2010-2011) / تعليم موازي</t>
  </si>
  <si>
    <t>اعداد طلاب المرحلة الجامعية الأولى للعام الدراسي2010-2011 حسب الجنس و السنة الدراسية -   إجمالي  / نظامي + موازي /</t>
  </si>
  <si>
    <t>الأداب</t>
  </si>
  <si>
    <t>اللغة الانكليزية</t>
  </si>
  <si>
    <t>اللغة اليابانية</t>
  </si>
  <si>
    <t>اللغة الفارسية</t>
  </si>
  <si>
    <t>اللغة الألمانية</t>
  </si>
  <si>
    <t>اللغة الاسبانية</t>
  </si>
  <si>
    <t>الجغرافيا</t>
  </si>
  <si>
    <t>الدراسات الفلسفية</t>
  </si>
  <si>
    <t>علم المكتبات</t>
  </si>
  <si>
    <t>علم الاثار</t>
  </si>
  <si>
    <t>الاجمالي</t>
  </si>
  <si>
    <t>أداب ثانية سويداء</t>
  </si>
  <si>
    <t>جغرافيا</t>
  </si>
  <si>
    <t>علم إجتماع</t>
  </si>
  <si>
    <t>أداب ثالثة درعا</t>
  </si>
  <si>
    <t>اجتماع</t>
  </si>
  <si>
    <t>الإعلام</t>
  </si>
  <si>
    <t>علم نفس</t>
  </si>
  <si>
    <t>رياض الأطفال</t>
  </si>
  <si>
    <t>تربية ثانية بالسويداء</t>
  </si>
  <si>
    <t>تربية ثالثة درعا</t>
  </si>
  <si>
    <t xml:space="preserve">ارشاد نفسي </t>
  </si>
  <si>
    <t>تربية رابعة القنيطرة</t>
  </si>
  <si>
    <t>الاقتصاد الثانية بدرعا</t>
  </si>
  <si>
    <t>الاقتصاد االثالثة بالقنيطرة</t>
  </si>
  <si>
    <t>الحقوق بدرعا</t>
  </si>
  <si>
    <t>علوم سياسية</t>
  </si>
  <si>
    <t>الزراعة</t>
  </si>
  <si>
    <t>الزراعة الثانية بالسويداء</t>
  </si>
  <si>
    <t>رياضيات</t>
  </si>
  <si>
    <t>فيزياء</t>
  </si>
  <si>
    <t>كيمياء</t>
  </si>
  <si>
    <t>جيولوجيا</t>
  </si>
  <si>
    <t>علم الحياة</t>
  </si>
  <si>
    <t>احصاء</t>
  </si>
  <si>
    <t>علم البيئة</t>
  </si>
  <si>
    <t>فنون جميلة</t>
  </si>
  <si>
    <t>فنون  ثانية بالسويداء</t>
  </si>
  <si>
    <t>هندسة معمارية</t>
  </si>
  <si>
    <t>هندسة مدنية</t>
  </si>
  <si>
    <t>همك</t>
  </si>
  <si>
    <t>ميكانيك عام</t>
  </si>
  <si>
    <t>تصميم ميكانيكي</t>
  </si>
  <si>
    <t>طاقة كهربائية</t>
  </si>
  <si>
    <t xml:space="preserve">الكترونيات </t>
  </si>
  <si>
    <t>حواسيب واتمتة</t>
  </si>
  <si>
    <t>أليات</t>
  </si>
  <si>
    <t>غزل ونسيج</t>
  </si>
  <si>
    <t>هندسة معلوماتية</t>
  </si>
  <si>
    <t>كلية السياحة</t>
  </si>
  <si>
    <t>الاجمالي العام</t>
  </si>
  <si>
    <t>اعداد طلاب المرحلة الجامعية الأولى للعام الدراسي2010-2011 حسب الجنس و السنة الدراسية -  تعليم  ( موازي )</t>
  </si>
  <si>
    <t xml:space="preserve">اعداد طلاب الدراسات العليا في جامعة دمشق للعام الدراسي (2010-2011) حسب الجنس و الجنسية \ تعليم إجمالي </t>
  </si>
  <si>
    <t xml:space="preserve">اعداد طلاب الدراسات العليا في جامعة دمشق للعام الدراسي (2010-2011) حسب الجنس و الجنسية \ تعليم موازي </t>
  </si>
  <si>
    <t xml:space="preserve">اعداد طلاب الدراسات العليا في جامعة دمشق للعام الدراسي (2010-2011) حسب الجنس و المحافظة  \ تعليم اجمالي </t>
  </si>
  <si>
    <t xml:space="preserve">اعداد طلاب الدراسات العليا في جامعة دمشق للعام الدراسي (2010-2011) حسب الجنس و المحافظة  \ تعليم موازي </t>
  </si>
  <si>
    <t>إدارة مشاريع</t>
  </si>
  <si>
    <t>ادارة المشروعات الصغيرة</t>
  </si>
  <si>
    <t>أعداد طلاب التعليم المفتوح  للعام الدراسي (2010-2011)  حسب الجنس</t>
  </si>
  <si>
    <t xml:space="preserve">اعداد طلاب التعليم المفتوح للعام الدراسي (2010-2011) حسب الجنس و الجنسية </t>
  </si>
  <si>
    <t>عدد طالبات مدرسة التمريض 2010-2011</t>
  </si>
  <si>
    <t>المعهد التقاني للهندسة الميكانيكية والكهربائية بدمشق</t>
  </si>
  <si>
    <t>المعهد التقاني الهندسي بدمشق</t>
  </si>
  <si>
    <t>المعهد التقاني للحاسوب بدمشق</t>
  </si>
  <si>
    <t>المعهد التقاني للحاسوب بدرعا</t>
  </si>
  <si>
    <t>المعهد التقاني الزراعي بدمشق</t>
  </si>
  <si>
    <t>المعهد التقاني الزراعي بدرعا</t>
  </si>
  <si>
    <t>المعهد التقاني الزراعي بالسويداء</t>
  </si>
  <si>
    <t>المعهد التقاني الزراعي بالقنيطرة</t>
  </si>
  <si>
    <t>المعهد التقاني الطبي بدمشق</t>
  </si>
  <si>
    <t>طب الطوارئ</t>
  </si>
  <si>
    <t>المعهد التقاني الطبي بالنبك</t>
  </si>
  <si>
    <t>المعهد التقاني لإدارة الأعمال والتسويق بدمشق</t>
  </si>
  <si>
    <t>المعهد التقاني لطب الأسنان بدمشق</t>
  </si>
  <si>
    <t>المعهد التقاني للمحاسبة والتمويل بدرعا</t>
  </si>
  <si>
    <t>المعهد التقاني للمحاسبة والتمويل بدمشق</t>
  </si>
  <si>
    <t>أعداد الطلاب للعام الدراسي (2010-2011) حسب الجنس والسنة الدراسية/تعليم اجمالي</t>
  </si>
  <si>
    <t>أعداد الطلاب للعام الدراسي (2010-2011) حسب الجنس والسنة الدراسية/تعليم موازي</t>
  </si>
  <si>
    <t>اعداد الطلاب  للعام الدراسي (2010-2011)      حسب الجنس و الجنسية /تعليم موازي</t>
  </si>
  <si>
    <t xml:space="preserve">طلاب المعاهد المتوسطة المستجدين في التعليم الاجمالي  للعام الدراسي 2010-2011  </t>
  </si>
  <si>
    <t xml:space="preserve">طلاب المعاهد المتوسطة المستجدين في التعليم الموازي  للعام الدراسي 2010-2011  </t>
  </si>
  <si>
    <t>أعداد طلاب التعليم المفتوح  للعام الدراسي (2010-2011) حسب الجنس والسنةالدراسية</t>
  </si>
  <si>
    <t>أعداد الطلاب للعام الدراسي 2011/2010حسب الجنس والمحافظة/تعليم اجمالي</t>
  </si>
  <si>
    <t>أعداد الطلاب للعام الدراسي 2011/2010حسب الجنس والمحافظة/تعليم موازي</t>
  </si>
  <si>
    <t xml:space="preserve">الجمهورية العربية السورية  </t>
  </si>
  <si>
    <t>مديرية التخطيط والتعاون الدولي</t>
  </si>
  <si>
    <t>وزارة التعليم العالي</t>
  </si>
  <si>
    <t>الاقتصاد الأولى</t>
  </si>
  <si>
    <t>الاقتصاد الثانية</t>
  </si>
  <si>
    <t>الاقتصاد الثالثة</t>
  </si>
  <si>
    <t>الحقوق الثانية</t>
  </si>
  <si>
    <t>اعداد 'طلاب المعاهد التقانية  للعام الدراسي (2010-2011)/تعليم اجمالي</t>
  </si>
  <si>
    <t>تشرين</t>
  </si>
  <si>
    <t>البعث</t>
  </si>
  <si>
    <t>الفرات</t>
  </si>
  <si>
    <t>الجمهورية العربية السورية</t>
  </si>
  <si>
    <t>بيانات المدن الجامعية في الجامعات الحكومية للعام الدراسي 2011-2012</t>
  </si>
  <si>
    <t>العاملين</t>
  </si>
  <si>
    <t>المدينة الجامعية 2010-2012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</si>
</sst>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implified Arabic"/>
      <family val="0"/>
    </font>
    <font>
      <b/>
      <sz val="14"/>
      <name val="Simplified Arabic"/>
      <family val="0"/>
    </font>
    <font>
      <sz val="14"/>
      <color indexed="8"/>
      <name val="Simplified Arabic"/>
      <family val="0"/>
    </font>
    <font>
      <b/>
      <sz val="14"/>
      <color indexed="8"/>
      <name val="Simplified Arabic"/>
      <family val="0"/>
    </font>
    <font>
      <sz val="16"/>
      <name val="Simplified Arabic"/>
      <family val="0"/>
    </font>
    <font>
      <sz val="16"/>
      <color indexed="8"/>
      <name val="Simplified Arabic"/>
      <family val="0"/>
    </font>
    <font>
      <sz val="11"/>
      <color indexed="9"/>
      <name val="Calibri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Simplified Arabic"/>
      <family val="0"/>
    </font>
    <font>
      <sz val="14"/>
      <color indexed="10"/>
      <name val="Simplified Arabic"/>
      <family val="0"/>
    </font>
    <font>
      <sz val="14"/>
      <color indexed="8"/>
      <name val="Andalus"/>
      <family val="0"/>
    </font>
    <font>
      <sz val="16"/>
      <color indexed="8"/>
      <name val="Andalus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implified Arabic"/>
      <family val="0"/>
    </font>
    <font>
      <sz val="12"/>
      <color theme="1"/>
      <name val="Simplified Arabic"/>
      <family val="0"/>
    </font>
    <font>
      <sz val="14"/>
      <color rgb="FFFF0000"/>
      <name val="Simplified Arabic"/>
      <family val="0"/>
    </font>
    <font>
      <sz val="14"/>
      <color theme="1"/>
      <name val="Andalus"/>
      <family val="0"/>
    </font>
    <font>
      <sz val="16"/>
      <color theme="1"/>
      <name val="Simplified Arabic"/>
      <family val="0"/>
    </font>
    <font>
      <b/>
      <sz val="14"/>
      <color theme="1"/>
      <name val="Simplified Arabic"/>
      <family val="0"/>
    </font>
    <font>
      <sz val="16"/>
      <color theme="1"/>
      <name val="Andal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 readingOrder="2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 readingOrder="2"/>
    </xf>
    <xf numFmtId="0" fontId="49" fillId="0" borderId="0" xfId="0" applyFont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0" fontId="49" fillId="2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wrapText="1" readingOrder="2"/>
    </xf>
    <xf numFmtId="1" fontId="2" fillId="34" borderId="10" xfId="0" applyNumberFormat="1" applyFont="1" applyFill="1" applyBorder="1" applyAlignment="1">
      <alignment horizontal="center" vertical="center" wrapText="1" readingOrder="2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 readingOrder="1"/>
    </xf>
    <xf numFmtId="1" fontId="4" fillId="2" borderId="1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 readingOrder="1"/>
    </xf>
    <xf numFmtId="1" fontId="4" fillId="8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/>
    </xf>
    <xf numFmtId="1" fontId="49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9" fillId="8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readingOrder="2"/>
    </xf>
    <xf numFmtId="0" fontId="4" fillId="2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49" fillId="8" borderId="13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 readingOrder="2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readingOrder="2"/>
    </xf>
    <xf numFmtId="0" fontId="53" fillId="0" borderId="10" xfId="0" applyFont="1" applyBorder="1" applyAlignment="1">
      <alignment horizontal="center" vertical="center" readingOrder="2"/>
    </xf>
    <xf numFmtId="0" fontId="53" fillId="0" borderId="10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 readingOrder="2"/>
    </xf>
    <xf numFmtId="0" fontId="53" fillId="0" borderId="17" xfId="0" applyFont="1" applyBorder="1" applyAlignment="1">
      <alignment horizontal="center" vertical="center" wrapText="1" readingOrder="2"/>
    </xf>
    <xf numFmtId="0" fontId="7" fillId="0" borderId="17" xfId="0" applyFont="1" applyBorder="1" applyAlignment="1">
      <alignment horizontal="center" vertical="center" wrapText="1" readingOrder="2"/>
    </xf>
    <xf numFmtId="0" fontId="53" fillId="0" borderId="17" xfId="0" applyFont="1" applyBorder="1" applyAlignment="1">
      <alignment horizontal="center" vertical="center" readingOrder="2"/>
    </xf>
    <xf numFmtId="0" fontId="53" fillId="0" borderId="18" xfId="0" applyFont="1" applyBorder="1" applyAlignment="1">
      <alignment horizontal="center" vertical="center" wrapText="1" readingOrder="2"/>
    </xf>
    <xf numFmtId="0" fontId="7" fillId="0" borderId="18" xfId="0" applyFont="1" applyBorder="1" applyAlignment="1">
      <alignment horizontal="center" vertical="center" wrapText="1" readingOrder="2"/>
    </xf>
    <xf numFmtId="0" fontId="53" fillId="0" borderId="18" xfId="0" applyFont="1" applyBorder="1" applyAlignment="1">
      <alignment horizontal="center" vertical="center" readingOrder="2"/>
    </xf>
    <xf numFmtId="0" fontId="53" fillId="8" borderId="10" xfId="0" applyFont="1" applyFill="1" applyBorder="1" applyAlignment="1">
      <alignment horizontal="center" vertical="center" readingOrder="2"/>
    </xf>
    <xf numFmtId="0" fontId="53" fillId="8" borderId="17" xfId="0" applyFont="1" applyFill="1" applyBorder="1" applyAlignment="1">
      <alignment horizontal="center" vertical="center" readingOrder="2"/>
    </xf>
    <xf numFmtId="0" fontId="53" fillId="8" borderId="10" xfId="0" applyFont="1" applyFill="1" applyBorder="1" applyAlignment="1">
      <alignment horizontal="center" vertical="center" wrapText="1" readingOrder="2"/>
    </xf>
    <xf numFmtId="0" fontId="53" fillId="0" borderId="11" xfId="0" applyFont="1" applyBorder="1" applyAlignment="1">
      <alignment horizontal="center" vertical="center" wrapText="1" readingOrder="2"/>
    </xf>
    <xf numFmtId="0" fontId="7" fillId="0" borderId="11" xfId="0" applyFont="1" applyBorder="1" applyAlignment="1">
      <alignment horizontal="center" vertical="center" wrapText="1" readingOrder="2"/>
    </xf>
    <xf numFmtId="0" fontId="53" fillId="0" borderId="11" xfId="0" applyFont="1" applyBorder="1" applyAlignment="1">
      <alignment horizontal="center" vertical="center" readingOrder="2"/>
    </xf>
    <xf numFmtId="0" fontId="49" fillId="8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readingOrder="2"/>
    </xf>
    <xf numFmtId="0" fontId="52" fillId="0" borderId="0" xfId="0" applyFont="1" applyAlignment="1">
      <alignment horizontal="right" vertical="center" wrapText="1" readingOrder="2"/>
    </xf>
    <xf numFmtId="0" fontId="49" fillId="2" borderId="10" xfId="0" applyFont="1" applyFill="1" applyBorder="1" applyAlignment="1">
      <alignment horizontal="center" vertical="center" wrapText="1" readingOrder="2"/>
    </xf>
    <xf numFmtId="0" fontId="49" fillId="0" borderId="10" xfId="0" applyFont="1" applyBorder="1" applyAlignment="1">
      <alignment horizontal="center" vertical="center" wrapText="1" readingOrder="2"/>
    </xf>
    <xf numFmtId="0" fontId="49" fillId="0" borderId="10" xfId="0" applyFont="1" applyFill="1" applyBorder="1" applyAlignment="1">
      <alignment horizontal="center" vertical="center" wrapText="1" readingOrder="2"/>
    </xf>
    <xf numFmtId="0" fontId="49" fillId="2" borderId="10" xfId="0" applyFont="1" applyFill="1" applyBorder="1" applyAlignment="1">
      <alignment horizontal="center" vertical="center" readingOrder="2"/>
    </xf>
    <xf numFmtId="0" fontId="49" fillId="34" borderId="10" xfId="0" applyFont="1" applyFill="1" applyBorder="1" applyAlignment="1">
      <alignment horizontal="center" vertical="center" wrapText="1" readingOrder="2"/>
    </xf>
    <xf numFmtId="0" fontId="49" fillId="34" borderId="10" xfId="0" applyFont="1" applyFill="1" applyBorder="1" applyAlignment="1">
      <alignment horizontal="center" vertical="center" readingOrder="2"/>
    </xf>
    <xf numFmtId="0" fontId="49" fillId="0" borderId="10" xfId="0" applyFont="1" applyBorder="1" applyAlignment="1">
      <alignment horizontal="center" vertical="center" readingOrder="2"/>
    </xf>
    <xf numFmtId="0" fontId="49" fillId="0" borderId="0" xfId="0" applyFont="1" applyFill="1" applyBorder="1" applyAlignment="1">
      <alignment horizontal="center" vertical="center" readingOrder="2"/>
    </xf>
    <xf numFmtId="0" fontId="49" fillId="8" borderId="10" xfId="0" applyFont="1" applyFill="1" applyBorder="1" applyAlignment="1">
      <alignment horizontal="center" vertical="center" wrapText="1" readingOrder="2"/>
    </xf>
    <xf numFmtId="0" fontId="49" fillId="8" borderId="10" xfId="0" applyFont="1" applyFill="1" applyBorder="1" applyAlignment="1">
      <alignment horizontal="center" vertical="center" readingOrder="2"/>
    </xf>
    <xf numFmtId="0" fontId="49" fillId="34" borderId="0" xfId="0" applyFont="1" applyFill="1" applyAlignment="1">
      <alignment horizontal="center" vertical="center" readingOrder="2"/>
    </xf>
    <xf numFmtId="0" fontId="0" fillId="0" borderId="0" xfId="0" applyAlignment="1">
      <alignment readingOrder="2"/>
    </xf>
    <xf numFmtId="0" fontId="49" fillId="0" borderId="0" xfId="0" applyFont="1" applyAlignment="1">
      <alignment horizontal="center" vertical="center" wrapText="1" readingOrder="2"/>
    </xf>
    <xf numFmtId="0" fontId="49" fillId="0" borderId="10" xfId="0" applyFont="1" applyBorder="1" applyAlignment="1">
      <alignment horizontal="center" vertical="center" readingOrder="2"/>
    </xf>
    <xf numFmtId="0" fontId="49" fillId="0" borderId="10" xfId="0" applyFont="1" applyBorder="1" applyAlignment="1">
      <alignment horizontal="center" vertical="center" wrapText="1" readingOrder="2"/>
    </xf>
    <xf numFmtId="0" fontId="49" fillId="2" borderId="10" xfId="0" applyFont="1" applyFill="1" applyBorder="1" applyAlignment="1">
      <alignment horizontal="center" vertical="center" textRotation="90" wrapText="1" readingOrder="2"/>
    </xf>
    <xf numFmtId="0" fontId="49" fillId="2" borderId="10" xfId="0" applyFont="1" applyFill="1" applyBorder="1" applyAlignment="1">
      <alignment horizontal="center" vertical="center" readingOrder="2"/>
    </xf>
    <xf numFmtId="0" fontId="49" fillId="34" borderId="10" xfId="0" applyFont="1" applyFill="1" applyBorder="1" applyAlignment="1">
      <alignment horizontal="center" vertical="center" readingOrder="2"/>
    </xf>
    <xf numFmtId="0" fontId="49" fillId="34" borderId="14" xfId="0" applyFont="1" applyFill="1" applyBorder="1" applyAlignment="1">
      <alignment horizontal="center" vertical="center" wrapText="1" readingOrder="2"/>
    </xf>
    <xf numFmtId="0" fontId="49" fillId="34" borderId="19" xfId="0" applyFont="1" applyFill="1" applyBorder="1" applyAlignment="1">
      <alignment horizontal="center" vertical="center" wrapText="1" readingOrder="2"/>
    </xf>
    <xf numFmtId="0" fontId="49" fillId="34" borderId="20" xfId="0" applyFont="1" applyFill="1" applyBorder="1" applyAlignment="1">
      <alignment horizontal="center" vertical="center" wrapText="1" readingOrder="2"/>
    </xf>
    <xf numFmtId="0" fontId="49" fillId="34" borderId="21" xfId="0" applyFont="1" applyFill="1" applyBorder="1" applyAlignment="1">
      <alignment horizontal="center" vertical="center" wrapText="1" readingOrder="2"/>
    </xf>
    <xf numFmtId="0" fontId="49" fillId="34" borderId="10" xfId="0" applyFont="1" applyFill="1" applyBorder="1" applyAlignment="1">
      <alignment horizontal="center" vertical="center" wrapText="1" readingOrder="2"/>
    </xf>
    <xf numFmtId="0" fontId="49" fillId="2" borderId="10" xfId="0" applyFont="1" applyFill="1" applyBorder="1" applyAlignment="1">
      <alignment horizontal="center" vertical="center" wrapText="1" readingOrder="2"/>
    </xf>
    <xf numFmtId="0" fontId="49" fillId="8" borderId="10" xfId="0" applyFont="1" applyFill="1" applyBorder="1" applyAlignment="1">
      <alignment horizontal="center" vertical="center" readingOrder="2"/>
    </xf>
    <xf numFmtId="0" fontId="49" fillId="34" borderId="14" xfId="0" applyFont="1" applyFill="1" applyBorder="1" applyAlignment="1">
      <alignment horizontal="center" vertical="center" wrapText="1" shrinkToFit="1" readingOrder="2"/>
    </xf>
    <xf numFmtId="0" fontId="49" fillId="34" borderId="19" xfId="0" applyFont="1" applyFill="1" applyBorder="1" applyAlignment="1">
      <alignment horizontal="center" vertical="center" wrapText="1" shrinkToFit="1" readingOrder="2"/>
    </xf>
    <xf numFmtId="0" fontId="49" fillId="34" borderId="20" xfId="0" applyFont="1" applyFill="1" applyBorder="1" applyAlignment="1">
      <alignment horizontal="center" vertical="center" wrapText="1" shrinkToFit="1" readingOrder="2"/>
    </xf>
    <xf numFmtId="0" fontId="49" fillId="34" borderId="21" xfId="0" applyFont="1" applyFill="1" applyBorder="1" applyAlignment="1">
      <alignment horizontal="center" vertical="center" wrapText="1" shrinkToFit="1" readingOrder="2"/>
    </xf>
    <xf numFmtId="0" fontId="49" fillId="34" borderId="10" xfId="0" applyFont="1" applyFill="1" applyBorder="1" applyAlignment="1">
      <alignment horizontal="center" vertical="center" wrapText="1" shrinkToFit="1" readingOrder="2"/>
    </xf>
    <xf numFmtId="0" fontId="49" fillId="0" borderId="0" xfId="0" applyFont="1" applyBorder="1" applyAlignment="1">
      <alignment horizontal="center" vertical="center" wrapText="1" readingOrder="2"/>
    </xf>
    <xf numFmtId="0" fontId="54" fillId="0" borderId="0" xfId="0" applyFont="1" applyBorder="1" applyAlignment="1">
      <alignment horizontal="center" vertical="center" wrapText="1" readingOrder="2"/>
    </xf>
    <xf numFmtId="0" fontId="49" fillId="34" borderId="11" xfId="0" applyFont="1" applyFill="1" applyBorder="1" applyAlignment="1">
      <alignment horizontal="center" vertical="center" wrapText="1" readingOrder="2"/>
    </xf>
    <xf numFmtId="0" fontId="49" fillId="34" borderId="17" xfId="0" applyFont="1" applyFill="1" applyBorder="1" applyAlignment="1">
      <alignment horizontal="center" vertical="center" wrapText="1" readingOrder="2"/>
    </xf>
    <xf numFmtId="0" fontId="49" fillId="2" borderId="11" xfId="0" applyFont="1" applyFill="1" applyBorder="1" applyAlignment="1">
      <alignment horizontal="center" vertical="center" textRotation="90" wrapText="1" readingOrder="2"/>
    </xf>
    <xf numFmtId="0" fontId="49" fillId="2" borderId="12" xfId="0" applyFont="1" applyFill="1" applyBorder="1" applyAlignment="1">
      <alignment horizontal="center" vertical="center" textRotation="90" wrapText="1" readingOrder="2"/>
    </xf>
    <xf numFmtId="0" fontId="49" fillId="2" borderId="17" xfId="0" applyFont="1" applyFill="1" applyBorder="1" applyAlignment="1">
      <alignment horizontal="center" vertical="center" textRotation="90" wrapText="1" readingOrder="2"/>
    </xf>
    <xf numFmtId="0" fontId="52" fillId="0" borderId="0" xfId="0" applyFont="1" applyAlignment="1">
      <alignment horizontal="right" vertical="center" wrapText="1" readingOrder="2"/>
    </xf>
    <xf numFmtId="0" fontId="4" fillId="3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 readingOrder="2"/>
    </xf>
    <xf numFmtId="0" fontId="4" fillId="8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 readingOrder="2"/>
    </xf>
    <xf numFmtId="0" fontId="49" fillId="0" borderId="0" xfId="0" applyFont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2" fillId="34" borderId="10" xfId="0" applyNumberFormat="1" applyFont="1" applyFill="1" applyBorder="1" applyAlignment="1">
      <alignment horizontal="center" vertical="center" wrapText="1" readingOrder="2"/>
    </xf>
    <xf numFmtId="0" fontId="54" fillId="0" borderId="0" xfId="0" applyFont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textRotation="90" wrapText="1" readingOrder="2"/>
    </xf>
    <xf numFmtId="1" fontId="2" fillId="2" borderId="14" xfId="0" applyNumberFormat="1" applyFont="1" applyFill="1" applyBorder="1" applyAlignment="1">
      <alignment horizontal="center" vertical="center" wrapText="1" readingOrder="2"/>
    </xf>
    <xf numFmtId="1" fontId="2" fillId="2" borderId="19" xfId="0" applyNumberFormat="1" applyFont="1" applyFill="1" applyBorder="1" applyAlignment="1">
      <alignment horizontal="center" vertical="center" wrapText="1" readingOrder="2"/>
    </xf>
    <xf numFmtId="1" fontId="2" fillId="2" borderId="22" xfId="0" applyNumberFormat="1" applyFont="1" applyFill="1" applyBorder="1" applyAlignment="1">
      <alignment horizontal="center" vertical="center" wrapText="1" readingOrder="2"/>
    </xf>
    <xf numFmtId="1" fontId="2" fillId="2" borderId="23" xfId="0" applyNumberFormat="1" applyFont="1" applyFill="1" applyBorder="1" applyAlignment="1">
      <alignment horizontal="center" vertical="center" wrapText="1" readingOrder="2"/>
    </xf>
    <xf numFmtId="1" fontId="2" fillId="2" borderId="20" xfId="0" applyNumberFormat="1" applyFont="1" applyFill="1" applyBorder="1" applyAlignment="1">
      <alignment horizontal="center" vertical="center" wrapText="1" readingOrder="2"/>
    </xf>
    <xf numFmtId="1" fontId="2" fillId="2" borderId="21" xfId="0" applyNumberFormat="1" applyFont="1" applyFill="1" applyBorder="1" applyAlignment="1">
      <alignment horizontal="center" vertical="center" wrapText="1" readingOrder="2"/>
    </xf>
    <xf numFmtId="1" fontId="2" fillId="8" borderId="14" xfId="0" applyNumberFormat="1" applyFont="1" applyFill="1" applyBorder="1" applyAlignment="1">
      <alignment horizontal="center" vertical="center" wrapText="1" readingOrder="2"/>
    </xf>
    <xf numFmtId="1" fontId="2" fillId="8" borderId="19" xfId="0" applyNumberFormat="1" applyFont="1" applyFill="1" applyBorder="1" applyAlignment="1">
      <alignment horizontal="center" vertical="center" wrapText="1" readingOrder="2"/>
    </xf>
    <xf numFmtId="1" fontId="2" fillId="8" borderId="22" xfId="0" applyNumberFormat="1" applyFont="1" applyFill="1" applyBorder="1" applyAlignment="1">
      <alignment horizontal="center" vertical="center" wrapText="1" readingOrder="2"/>
    </xf>
    <xf numFmtId="1" fontId="2" fillId="8" borderId="23" xfId="0" applyNumberFormat="1" applyFont="1" applyFill="1" applyBorder="1" applyAlignment="1">
      <alignment horizontal="center" vertical="center" wrapText="1" readingOrder="2"/>
    </xf>
    <xf numFmtId="1" fontId="2" fillId="8" borderId="20" xfId="0" applyNumberFormat="1" applyFont="1" applyFill="1" applyBorder="1" applyAlignment="1">
      <alignment horizontal="center" vertical="center" wrapText="1" readingOrder="2"/>
    </xf>
    <xf numFmtId="1" fontId="2" fillId="8" borderId="21" xfId="0" applyNumberFormat="1" applyFont="1" applyFill="1" applyBorder="1" applyAlignment="1">
      <alignment horizontal="center" vertical="center" wrapText="1" readingOrder="2"/>
    </xf>
    <xf numFmtId="1" fontId="2" fillId="0" borderId="14" xfId="0" applyNumberFormat="1" applyFont="1" applyFill="1" applyBorder="1" applyAlignment="1">
      <alignment horizontal="center" vertical="center" wrapText="1" readingOrder="2"/>
    </xf>
    <xf numFmtId="1" fontId="2" fillId="0" borderId="19" xfId="0" applyNumberFormat="1" applyFont="1" applyFill="1" applyBorder="1" applyAlignment="1">
      <alignment horizontal="center" vertical="center" wrapText="1" readingOrder="2"/>
    </xf>
    <xf numFmtId="1" fontId="2" fillId="0" borderId="20" xfId="0" applyNumberFormat="1" applyFont="1" applyFill="1" applyBorder="1" applyAlignment="1">
      <alignment horizontal="center" vertical="center" wrapText="1" readingOrder="2"/>
    </xf>
    <xf numFmtId="1" fontId="2" fillId="0" borderId="21" xfId="0" applyNumberFormat="1" applyFont="1" applyFill="1" applyBorder="1" applyAlignment="1">
      <alignment horizontal="center" vertical="center" wrapText="1" readingOrder="2"/>
    </xf>
    <xf numFmtId="1" fontId="2" fillId="0" borderId="22" xfId="0" applyNumberFormat="1" applyFont="1" applyFill="1" applyBorder="1" applyAlignment="1">
      <alignment horizontal="center" vertical="center" wrapText="1" readingOrder="2"/>
    </xf>
    <xf numFmtId="1" fontId="2" fillId="0" borderId="23" xfId="0" applyNumberFormat="1" applyFont="1" applyFill="1" applyBorder="1" applyAlignment="1">
      <alignment horizontal="center" vertical="center" wrapText="1" readingOrder="2"/>
    </xf>
    <xf numFmtId="1" fontId="2" fillId="34" borderId="11" xfId="0" applyNumberFormat="1" applyFont="1" applyFill="1" applyBorder="1" applyAlignment="1">
      <alignment horizontal="center" vertical="center" wrapText="1" readingOrder="2"/>
    </xf>
    <xf numFmtId="1" fontId="2" fillId="34" borderId="17" xfId="0" applyNumberFormat="1" applyFont="1" applyFill="1" applyBorder="1" applyAlignment="1">
      <alignment horizontal="center" vertical="center" wrapText="1" readingOrder="2"/>
    </xf>
    <xf numFmtId="1" fontId="2" fillId="2" borderId="11" xfId="0" applyNumberFormat="1" applyFont="1" applyFill="1" applyBorder="1" applyAlignment="1">
      <alignment horizontal="center" vertical="center" wrapText="1" readingOrder="2"/>
    </xf>
    <xf numFmtId="1" fontId="2" fillId="2" borderId="12" xfId="0" applyNumberFormat="1" applyFont="1" applyFill="1" applyBorder="1" applyAlignment="1">
      <alignment horizontal="center" vertical="center" wrapText="1" readingOrder="2"/>
    </xf>
    <xf numFmtId="1" fontId="2" fillId="2" borderId="17" xfId="0" applyNumberFormat="1" applyFont="1" applyFill="1" applyBorder="1" applyAlignment="1">
      <alignment horizontal="center" vertical="center" wrapText="1" readingOrder="2"/>
    </xf>
    <xf numFmtId="1" fontId="2" fillId="34" borderId="12" xfId="0" applyNumberFormat="1" applyFont="1" applyFill="1" applyBorder="1" applyAlignment="1">
      <alignment horizontal="center" vertical="center" wrapText="1" readingOrder="2"/>
    </xf>
    <xf numFmtId="1" fontId="2" fillId="2" borderId="11" xfId="0" applyNumberFormat="1" applyFont="1" applyFill="1" applyBorder="1" applyAlignment="1">
      <alignment horizontal="center" vertical="center" textRotation="90" wrapText="1" readingOrder="2"/>
    </xf>
    <xf numFmtId="1" fontId="2" fillId="2" borderId="12" xfId="0" applyNumberFormat="1" applyFont="1" applyFill="1" applyBorder="1" applyAlignment="1">
      <alignment horizontal="center" vertical="center" textRotation="90" wrapText="1" readingOrder="2"/>
    </xf>
    <xf numFmtId="1" fontId="2" fillId="2" borderId="17" xfId="0" applyNumberFormat="1" applyFont="1" applyFill="1" applyBorder="1" applyAlignment="1">
      <alignment horizontal="center" vertical="center" textRotation="90" wrapText="1" readingOrder="2"/>
    </xf>
    <xf numFmtId="1" fontId="2" fillId="2" borderId="24" xfId="0" applyNumberFormat="1" applyFont="1" applyFill="1" applyBorder="1" applyAlignment="1">
      <alignment horizontal="center" vertical="center" wrapText="1" readingOrder="2"/>
    </xf>
    <xf numFmtId="1" fontId="2" fillId="2" borderId="25" xfId="0" applyNumberFormat="1" applyFont="1" applyFill="1" applyBorder="1" applyAlignment="1">
      <alignment horizontal="center" vertical="center" wrapText="1" readingOrder="2"/>
    </xf>
    <xf numFmtId="1" fontId="2" fillId="0" borderId="11" xfId="0" applyNumberFormat="1" applyFont="1" applyFill="1" applyBorder="1" applyAlignment="1">
      <alignment horizontal="center" vertical="center" wrapText="1" readingOrder="2"/>
    </xf>
    <xf numFmtId="1" fontId="2" fillId="0" borderId="17" xfId="0" applyNumberFormat="1" applyFont="1" applyFill="1" applyBorder="1" applyAlignment="1">
      <alignment horizontal="center" vertical="center" wrapText="1" readingOrder="2"/>
    </xf>
    <xf numFmtId="1" fontId="2" fillId="0" borderId="12" xfId="0" applyNumberFormat="1" applyFont="1" applyFill="1" applyBorder="1" applyAlignment="1">
      <alignment horizontal="center" vertical="center" wrapText="1" readingOrder="2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1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readingOrder="2"/>
    </xf>
    <xf numFmtId="0" fontId="53" fillId="0" borderId="10" xfId="0" applyFont="1" applyBorder="1" applyAlignment="1">
      <alignment horizontal="center" vertical="center" readingOrder="2"/>
    </xf>
    <xf numFmtId="0" fontId="53" fillId="8" borderId="17" xfId="0" applyFont="1" applyFill="1" applyBorder="1" applyAlignment="1">
      <alignment horizontal="center" vertical="center" wrapText="1" readingOrder="2"/>
    </xf>
    <xf numFmtId="0" fontId="53" fillId="8" borderId="10" xfId="0" applyFont="1" applyFill="1" applyBorder="1" applyAlignment="1">
      <alignment horizontal="center" vertical="center" wrapText="1" readingOrder="2"/>
    </xf>
    <xf numFmtId="0" fontId="53" fillId="0" borderId="2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readingOrder="2"/>
    </xf>
    <xf numFmtId="0" fontId="53" fillId="0" borderId="18" xfId="0" applyFont="1" applyBorder="1" applyAlignment="1">
      <alignment horizontal="center" vertical="center" readingOrder="2"/>
    </xf>
    <xf numFmtId="0" fontId="49" fillId="2" borderId="14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0" fontId="49" fillId="2" borderId="2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readingOrder="2"/>
    </xf>
    <xf numFmtId="0" fontId="49" fillId="8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8" borderId="10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8" borderId="13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21</xdr:row>
      <xdr:rowOff>381000</xdr:rowOff>
    </xdr:from>
    <xdr:to>
      <xdr:col>6</xdr:col>
      <xdr:colOff>781050</xdr:colOff>
      <xdr:row>21</xdr:row>
      <xdr:rowOff>381000</xdr:rowOff>
    </xdr:to>
    <xdr:sp>
      <xdr:nvSpPr>
        <xdr:cNvPr id="1" name="نص 2"/>
        <xdr:cNvSpPr txBox="1">
          <a:spLocks noChangeArrowheads="1"/>
        </xdr:cNvSpPr>
      </xdr:nvSpPr>
      <xdr:spPr>
        <a:xfrm>
          <a:off x="5133975" y="8420100"/>
          <a:ext cx="7429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المجمــــوع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9"/>
  <sheetViews>
    <sheetView rightToLeft="1" tabSelected="1" zoomScale="85" zoomScaleNormal="85" zoomScaleSheetLayoutView="80" zoomScalePageLayoutView="0" workbookViewId="0" topLeftCell="A317">
      <selection activeCell="X349" sqref="X349"/>
    </sheetView>
  </sheetViews>
  <sheetFormatPr defaultColWidth="9.00390625" defaultRowHeight="15"/>
  <cols>
    <col min="1" max="1" width="8.140625" style="126" customWidth="1"/>
    <col min="2" max="2" width="17.8515625" style="126" bestFit="1" customWidth="1"/>
    <col min="3" max="3" width="14.28125" style="112" customWidth="1"/>
    <col min="4" max="4" width="10.00390625" style="112" customWidth="1"/>
    <col min="5" max="5" width="12.421875" style="112" customWidth="1"/>
    <col min="6" max="6" width="11.8515625" style="112" customWidth="1"/>
    <col min="7" max="8" width="6.140625" style="112" customWidth="1"/>
    <col min="9" max="9" width="8.00390625" style="112" customWidth="1"/>
    <col min="10" max="10" width="4.8515625" style="112" customWidth="1"/>
    <col min="11" max="11" width="7.140625" style="112" customWidth="1"/>
    <col min="12" max="12" width="4.8515625" style="112" customWidth="1"/>
    <col min="13" max="13" width="6.57421875" style="112" customWidth="1"/>
    <col min="14" max="14" width="4.8515625" style="112" customWidth="1"/>
    <col min="15" max="15" width="7.57421875" style="112" customWidth="1"/>
    <col min="16" max="16" width="4.8515625" style="112" customWidth="1"/>
    <col min="17" max="17" width="7.140625" style="112" customWidth="1"/>
    <col min="18" max="18" width="4.8515625" style="112" customWidth="1"/>
    <col min="19" max="19" width="12.421875" style="112" customWidth="1"/>
    <col min="20" max="20" width="11.57421875" style="112" customWidth="1"/>
    <col min="21" max="21" width="19.28125" style="112" customWidth="1"/>
    <col min="22" max="23" width="9.00390625" style="112" customWidth="1"/>
    <col min="24" max="24" width="12.140625" style="112" bestFit="1" customWidth="1"/>
    <col min="25" max="25" width="9.00390625" style="112" customWidth="1"/>
    <col min="26" max="26" width="8.00390625" style="112" bestFit="1" customWidth="1"/>
    <col min="27" max="29" width="6.140625" style="112" bestFit="1" customWidth="1"/>
    <col min="30" max="16384" width="9.00390625" style="112" customWidth="1"/>
  </cols>
  <sheetData>
    <row r="1" spans="1:3" ht="27.75">
      <c r="A1" s="151" t="s">
        <v>365</v>
      </c>
      <c r="B1" s="151"/>
      <c r="C1" s="151"/>
    </row>
    <row r="2" spans="1:3" ht="27.75">
      <c r="A2" s="151" t="s">
        <v>367</v>
      </c>
      <c r="B2" s="151"/>
      <c r="C2" s="151"/>
    </row>
    <row r="3" spans="1:3" ht="27.75">
      <c r="A3" s="151" t="s">
        <v>366</v>
      </c>
      <c r="B3" s="151"/>
      <c r="C3" s="151"/>
    </row>
    <row r="4" spans="1:3" ht="27.75">
      <c r="A4" s="113"/>
      <c r="B4" s="113"/>
      <c r="C4" s="113"/>
    </row>
    <row r="5" spans="1:21" ht="27.75">
      <c r="A5" s="145" t="s">
        <v>277</v>
      </c>
      <c r="B5" s="145"/>
      <c r="C5" s="145"/>
      <c r="D5" s="145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145"/>
      <c r="U5" s="145"/>
    </row>
    <row r="6" spans="1:21" ht="27.75">
      <c r="A6" s="137" t="s">
        <v>3</v>
      </c>
      <c r="B6" s="137"/>
      <c r="C6" s="137" t="s">
        <v>150</v>
      </c>
      <c r="D6" s="137" t="s">
        <v>10</v>
      </c>
      <c r="E6" s="137" t="s">
        <v>4</v>
      </c>
      <c r="F6" s="137"/>
      <c r="G6" s="137" t="s">
        <v>5</v>
      </c>
      <c r="H6" s="137"/>
      <c r="I6" s="137" t="s">
        <v>6</v>
      </c>
      <c r="J6" s="137"/>
      <c r="K6" s="137" t="s">
        <v>175</v>
      </c>
      <c r="L6" s="137"/>
      <c r="M6" s="137" t="s">
        <v>176</v>
      </c>
      <c r="N6" s="137"/>
      <c r="O6" s="137" t="s">
        <v>7</v>
      </c>
      <c r="P6" s="137"/>
      <c r="Q6" s="137" t="s">
        <v>8</v>
      </c>
      <c r="R6" s="137"/>
      <c r="S6" s="137" t="s">
        <v>0</v>
      </c>
      <c r="T6" s="130"/>
      <c r="U6" s="130"/>
    </row>
    <row r="7" spans="1:21" ht="55.5">
      <c r="A7" s="137"/>
      <c r="B7" s="137"/>
      <c r="C7" s="130"/>
      <c r="D7" s="130"/>
      <c r="E7" s="114" t="s">
        <v>9</v>
      </c>
      <c r="F7" s="114" t="s">
        <v>2</v>
      </c>
      <c r="G7" s="114" t="s">
        <v>9</v>
      </c>
      <c r="H7" s="114" t="s">
        <v>2</v>
      </c>
      <c r="I7" s="114" t="s">
        <v>9</v>
      </c>
      <c r="J7" s="114" t="s">
        <v>2</v>
      </c>
      <c r="K7" s="114" t="s">
        <v>9</v>
      </c>
      <c r="L7" s="114" t="s">
        <v>2</v>
      </c>
      <c r="M7" s="114" t="s">
        <v>9</v>
      </c>
      <c r="N7" s="114" t="s">
        <v>2</v>
      </c>
      <c r="O7" s="114" t="s">
        <v>9</v>
      </c>
      <c r="P7" s="114" t="s">
        <v>2</v>
      </c>
      <c r="Q7" s="114" t="s">
        <v>9</v>
      </c>
      <c r="R7" s="114" t="s">
        <v>2</v>
      </c>
      <c r="S7" s="114" t="s">
        <v>9</v>
      </c>
      <c r="T7" s="114" t="s">
        <v>2</v>
      </c>
      <c r="U7" s="114" t="s">
        <v>0</v>
      </c>
    </row>
    <row r="8" spans="1:21" ht="55.5">
      <c r="A8" s="128" t="s">
        <v>35</v>
      </c>
      <c r="B8" s="128"/>
      <c r="C8" s="127" t="s">
        <v>11</v>
      </c>
      <c r="D8" s="115" t="s">
        <v>110</v>
      </c>
      <c r="E8" s="116">
        <v>421</v>
      </c>
      <c r="F8" s="116">
        <v>251</v>
      </c>
      <c r="G8" s="116">
        <v>31</v>
      </c>
      <c r="H8" s="116">
        <v>11</v>
      </c>
      <c r="I8" s="116">
        <v>1</v>
      </c>
      <c r="J8" s="116">
        <v>0</v>
      </c>
      <c r="K8" s="116">
        <v>16</v>
      </c>
      <c r="L8" s="116">
        <v>8</v>
      </c>
      <c r="M8" s="116">
        <v>4</v>
      </c>
      <c r="N8" s="116">
        <v>8</v>
      </c>
      <c r="O8" s="116">
        <v>7</v>
      </c>
      <c r="P8" s="116">
        <v>3</v>
      </c>
      <c r="Q8" s="116">
        <v>3</v>
      </c>
      <c r="R8" s="115">
        <v>0</v>
      </c>
      <c r="S8" s="117">
        <f>Q8+O8+M8+K8+I8+G8+E8</f>
        <v>483</v>
      </c>
      <c r="T8" s="117">
        <f>R8+P8+N8+L8+J8+H8+F8</f>
        <v>281</v>
      </c>
      <c r="U8" s="117">
        <f>T8+S8</f>
        <v>764</v>
      </c>
    </row>
    <row r="9" spans="1:21" ht="55.5">
      <c r="A9" s="128"/>
      <c r="B9" s="128"/>
      <c r="C9" s="127"/>
      <c r="D9" s="115" t="s">
        <v>111</v>
      </c>
      <c r="E9" s="115">
        <v>2195</v>
      </c>
      <c r="F9" s="115">
        <v>1349</v>
      </c>
      <c r="G9" s="115">
        <v>162</v>
      </c>
      <c r="H9" s="115">
        <v>90</v>
      </c>
      <c r="I9" s="115">
        <v>12</v>
      </c>
      <c r="J9" s="115">
        <v>3</v>
      </c>
      <c r="K9" s="115">
        <v>124</v>
      </c>
      <c r="L9" s="115">
        <v>64</v>
      </c>
      <c r="M9" s="115">
        <v>14</v>
      </c>
      <c r="N9" s="115">
        <v>25</v>
      </c>
      <c r="O9" s="115">
        <v>77</v>
      </c>
      <c r="P9" s="115">
        <v>55</v>
      </c>
      <c r="Q9" s="115">
        <v>56</v>
      </c>
      <c r="R9" s="115">
        <v>24</v>
      </c>
      <c r="S9" s="114">
        <f aca="true" t="shared" si="0" ref="S9:S72">Q9+O9+M9+K9+I9+G9+E9</f>
        <v>2640</v>
      </c>
      <c r="T9" s="114">
        <f aca="true" t="shared" si="1" ref="T9:T72">R9+P9+N9+L9+J9+H9+F9</f>
        <v>1610</v>
      </c>
      <c r="U9" s="114">
        <f aca="true" t="shared" si="2" ref="U9:U72">T9+S9</f>
        <v>4250</v>
      </c>
    </row>
    <row r="10" spans="1:21" ht="55.5">
      <c r="A10" s="128" t="s">
        <v>36</v>
      </c>
      <c r="B10" s="128"/>
      <c r="C10" s="127" t="s">
        <v>11</v>
      </c>
      <c r="D10" s="115" t="s">
        <v>110</v>
      </c>
      <c r="E10" s="116">
        <v>226</v>
      </c>
      <c r="F10" s="116">
        <v>140</v>
      </c>
      <c r="G10" s="116">
        <v>3</v>
      </c>
      <c r="H10" s="116">
        <v>2</v>
      </c>
      <c r="I10" s="116">
        <v>2</v>
      </c>
      <c r="J10" s="116">
        <v>0</v>
      </c>
      <c r="K10" s="116">
        <v>15</v>
      </c>
      <c r="L10" s="116">
        <v>8</v>
      </c>
      <c r="M10" s="116">
        <v>2</v>
      </c>
      <c r="N10" s="116">
        <v>5</v>
      </c>
      <c r="O10" s="116">
        <v>5</v>
      </c>
      <c r="P10" s="116">
        <v>2</v>
      </c>
      <c r="Q10" s="116">
        <v>1</v>
      </c>
      <c r="R10" s="116">
        <v>7</v>
      </c>
      <c r="S10" s="114">
        <f t="shared" si="0"/>
        <v>254</v>
      </c>
      <c r="T10" s="114">
        <f t="shared" si="1"/>
        <v>164</v>
      </c>
      <c r="U10" s="114">
        <f t="shared" si="2"/>
        <v>418</v>
      </c>
    </row>
    <row r="11" spans="1:21" ht="55.5">
      <c r="A11" s="128"/>
      <c r="B11" s="128"/>
      <c r="C11" s="127"/>
      <c r="D11" s="115" t="s">
        <v>111</v>
      </c>
      <c r="E11" s="115">
        <v>931</v>
      </c>
      <c r="F11" s="115">
        <v>558</v>
      </c>
      <c r="G11" s="115">
        <v>19</v>
      </c>
      <c r="H11" s="115">
        <v>12</v>
      </c>
      <c r="I11" s="115">
        <v>10</v>
      </c>
      <c r="J11" s="115">
        <v>7</v>
      </c>
      <c r="K11" s="115">
        <v>76</v>
      </c>
      <c r="L11" s="115">
        <v>35</v>
      </c>
      <c r="M11" s="115">
        <v>8</v>
      </c>
      <c r="N11" s="115">
        <v>15</v>
      </c>
      <c r="O11" s="115">
        <v>34</v>
      </c>
      <c r="P11" s="115">
        <v>25</v>
      </c>
      <c r="Q11" s="115">
        <v>19</v>
      </c>
      <c r="R11" s="115">
        <v>18</v>
      </c>
      <c r="S11" s="114">
        <f t="shared" si="0"/>
        <v>1097</v>
      </c>
      <c r="T11" s="114">
        <f t="shared" si="1"/>
        <v>670</v>
      </c>
      <c r="U11" s="114">
        <f t="shared" si="2"/>
        <v>1767</v>
      </c>
    </row>
    <row r="12" spans="1:21" ht="55.5">
      <c r="A12" s="128" t="s">
        <v>37</v>
      </c>
      <c r="B12" s="128"/>
      <c r="C12" s="127" t="s">
        <v>11</v>
      </c>
      <c r="D12" s="115" t="s">
        <v>110</v>
      </c>
      <c r="E12" s="116">
        <v>78</v>
      </c>
      <c r="F12" s="116">
        <v>354</v>
      </c>
      <c r="G12" s="116">
        <v>8</v>
      </c>
      <c r="H12" s="116">
        <v>17</v>
      </c>
      <c r="I12" s="116">
        <v>0</v>
      </c>
      <c r="J12" s="116">
        <v>5</v>
      </c>
      <c r="K12" s="116">
        <v>3</v>
      </c>
      <c r="L12" s="116">
        <v>8</v>
      </c>
      <c r="M12" s="116">
        <v>3</v>
      </c>
      <c r="N12" s="116">
        <v>3</v>
      </c>
      <c r="O12" s="116">
        <v>3</v>
      </c>
      <c r="P12" s="116">
        <v>9</v>
      </c>
      <c r="Q12" s="116">
        <v>1</v>
      </c>
      <c r="R12" s="116">
        <v>2</v>
      </c>
      <c r="S12" s="114">
        <f t="shared" si="0"/>
        <v>96</v>
      </c>
      <c r="T12" s="114">
        <f t="shared" si="1"/>
        <v>398</v>
      </c>
      <c r="U12" s="114">
        <f t="shared" si="2"/>
        <v>494</v>
      </c>
    </row>
    <row r="13" spans="1:21" ht="55.5">
      <c r="A13" s="128"/>
      <c r="B13" s="128"/>
      <c r="C13" s="127"/>
      <c r="D13" s="115" t="s">
        <v>111</v>
      </c>
      <c r="E13" s="115">
        <v>315</v>
      </c>
      <c r="F13" s="115">
        <v>1478</v>
      </c>
      <c r="G13" s="115">
        <v>24</v>
      </c>
      <c r="H13" s="115">
        <v>82</v>
      </c>
      <c r="I13" s="115">
        <v>4</v>
      </c>
      <c r="J13" s="115">
        <v>15</v>
      </c>
      <c r="K13" s="115">
        <v>41</v>
      </c>
      <c r="L13" s="115">
        <v>67</v>
      </c>
      <c r="M13" s="115">
        <v>5</v>
      </c>
      <c r="N13" s="115">
        <v>14</v>
      </c>
      <c r="O13" s="115">
        <v>14</v>
      </c>
      <c r="P13" s="115">
        <v>27</v>
      </c>
      <c r="Q13" s="115">
        <v>5</v>
      </c>
      <c r="R13" s="115">
        <v>16</v>
      </c>
      <c r="S13" s="114">
        <f t="shared" si="0"/>
        <v>408</v>
      </c>
      <c r="T13" s="114">
        <f t="shared" si="1"/>
        <v>1699</v>
      </c>
      <c r="U13" s="114">
        <f t="shared" si="2"/>
        <v>2107</v>
      </c>
    </row>
    <row r="14" spans="1:21" ht="55.5">
      <c r="A14" s="128" t="s">
        <v>38</v>
      </c>
      <c r="B14" s="128"/>
      <c r="C14" s="127" t="s">
        <v>11</v>
      </c>
      <c r="D14" s="115" t="s">
        <v>110</v>
      </c>
      <c r="E14" s="116">
        <v>305</v>
      </c>
      <c r="F14" s="116">
        <v>182</v>
      </c>
      <c r="G14" s="116">
        <v>8</v>
      </c>
      <c r="H14" s="116">
        <v>12</v>
      </c>
      <c r="I14" s="116">
        <v>2</v>
      </c>
      <c r="J14" s="116">
        <v>0</v>
      </c>
      <c r="K14" s="116">
        <v>12</v>
      </c>
      <c r="L14" s="116">
        <v>1</v>
      </c>
      <c r="M14" s="116">
        <v>6</v>
      </c>
      <c r="N14" s="116">
        <v>2</v>
      </c>
      <c r="O14" s="116">
        <v>5</v>
      </c>
      <c r="P14" s="116">
        <v>2</v>
      </c>
      <c r="Q14" s="116">
        <v>1</v>
      </c>
      <c r="R14" s="116">
        <v>0</v>
      </c>
      <c r="S14" s="114">
        <f t="shared" si="0"/>
        <v>339</v>
      </c>
      <c r="T14" s="114">
        <f t="shared" si="1"/>
        <v>199</v>
      </c>
      <c r="U14" s="114">
        <f t="shared" si="2"/>
        <v>538</v>
      </c>
    </row>
    <row r="15" spans="1:21" ht="55.5">
      <c r="A15" s="128"/>
      <c r="B15" s="128"/>
      <c r="C15" s="127"/>
      <c r="D15" s="115" t="s">
        <v>111</v>
      </c>
      <c r="E15" s="115">
        <v>1601</v>
      </c>
      <c r="F15" s="115">
        <v>893</v>
      </c>
      <c r="G15" s="115">
        <v>70</v>
      </c>
      <c r="H15" s="115">
        <v>46</v>
      </c>
      <c r="I15" s="115">
        <v>5</v>
      </c>
      <c r="J15" s="115">
        <v>2</v>
      </c>
      <c r="K15" s="115">
        <v>35</v>
      </c>
      <c r="L15" s="115">
        <v>9</v>
      </c>
      <c r="M15" s="115">
        <v>21</v>
      </c>
      <c r="N15" s="115">
        <v>10</v>
      </c>
      <c r="O15" s="115">
        <v>40</v>
      </c>
      <c r="P15" s="115">
        <v>18</v>
      </c>
      <c r="Q15" s="115">
        <v>3</v>
      </c>
      <c r="R15" s="115">
        <v>5</v>
      </c>
      <c r="S15" s="114">
        <f t="shared" si="0"/>
        <v>1775</v>
      </c>
      <c r="T15" s="114">
        <f t="shared" si="1"/>
        <v>983</v>
      </c>
      <c r="U15" s="114">
        <f t="shared" si="2"/>
        <v>2758</v>
      </c>
    </row>
    <row r="16" spans="1:21" ht="55.5">
      <c r="A16" s="128" t="s">
        <v>39</v>
      </c>
      <c r="B16" s="128"/>
      <c r="C16" s="127" t="s">
        <v>11</v>
      </c>
      <c r="D16" s="115" t="s">
        <v>110</v>
      </c>
      <c r="E16" s="116">
        <v>76</v>
      </c>
      <c r="F16" s="116">
        <v>159</v>
      </c>
      <c r="G16" s="116">
        <v>3</v>
      </c>
      <c r="H16" s="116">
        <v>8</v>
      </c>
      <c r="I16" s="116">
        <v>0</v>
      </c>
      <c r="J16" s="116">
        <v>1</v>
      </c>
      <c r="K16" s="116">
        <v>3</v>
      </c>
      <c r="L16" s="116">
        <v>0</v>
      </c>
      <c r="M16" s="116">
        <v>2</v>
      </c>
      <c r="N16" s="116">
        <v>0</v>
      </c>
      <c r="O16" s="116">
        <v>1</v>
      </c>
      <c r="P16" s="116">
        <v>0</v>
      </c>
      <c r="Q16" s="116">
        <v>0</v>
      </c>
      <c r="R16" s="116">
        <v>0</v>
      </c>
      <c r="S16" s="114">
        <f t="shared" si="0"/>
        <v>85</v>
      </c>
      <c r="T16" s="114">
        <f t="shared" si="1"/>
        <v>168</v>
      </c>
      <c r="U16" s="114">
        <f t="shared" si="2"/>
        <v>253</v>
      </c>
    </row>
    <row r="17" spans="1:21" ht="55.5">
      <c r="A17" s="128"/>
      <c r="B17" s="128"/>
      <c r="C17" s="127"/>
      <c r="D17" s="115" t="s">
        <v>111</v>
      </c>
      <c r="E17" s="115">
        <v>630</v>
      </c>
      <c r="F17" s="115">
        <v>930</v>
      </c>
      <c r="G17" s="115">
        <v>33</v>
      </c>
      <c r="H17" s="115">
        <v>35</v>
      </c>
      <c r="I17" s="115">
        <v>2</v>
      </c>
      <c r="J17" s="115">
        <v>2</v>
      </c>
      <c r="K17" s="115">
        <v>6</v>
      </c>
      <c r="L17" s="115">
        <v>3</v>
      </c>
      <c r="M17" s="115">
        <v>4</v>
      </c>
      <c r="N17" s="115">
        <v>3</v>
      </c>
      <c r="O17" s="115">
        <v>2</v>
      </c>
      <c r="P17" s="115">
        <v>2</v>
      </c>
      <c r="Q17" s="115">
        <v>0</v>
      </c>
      <c r="R17" s="115">
        <v>4</v>
      </c>
      <c r="S17" s="114">
        <f t="shared" si="0"/>
        <v>677</v>
      </c>
      <c r="T17" s="114">
        <f t="shared" si="1"/>
        <v>979</v>
      </c>
      <c r="U17" s="114">
        <f t="shared" si="2"/>
        <v>1656</v>
      </c>
    </row>
    <row r="18" spans="1:21" ht="55.5">
      <c r="A18" s="148" t="s">
        <v>109</v>
      </c>
      <c r="B18" s="136" t="s">
        <v>125</v>
      </c>
      <c r="C18" s="127" t="s">
        <v>11</v>
      </c>
      <c r="D18" s="118" t="s">
        <v>110</v>
      </c>
      <c r="E18" s="116">
        <v>146</v>
      </c>
      <c r="F18" s="116">
        <v>47</v>
      </c>
      <c r="G18" s="116">
        <v>4</v>
      </c>
      <c r="H18" s="116">
        <v>3</v>
      </c>
      <c r="I18" s="116">
        <v>0</v>
      </c>
      <c r="J18" s="116">
        <v>0</v>
      </c>
      <c r="K18" s="116">
        <v>3</v>
      </c>
      <c r="L18" s="116">
        <v>2</v>
      </c>
      <c r="M18" s="116">
        <v>0</v>
      </c>
      <c r="N18" s="116">
        <v>0</v>
      </c>
      <c r="O18" s="116">
        <v>2</v>
      </c>
      <c r="P18" s="119">
        <v>0</v>
      </c>
      <c r="Q18" s="119">
        <v>0</v>
      </c>
      <c r="R18" s="119">
        <v>0</v>
      </c>
      <c r="S18" s="114">
        <f t="shared" si="0"/>
        <v>155</v>
      </c>
      <c r="T18" s="114">
        <f t="shared" si="1"/>
        <v>52</v>
      </c>
      <c r="U18" s="114">
        <f t="shared" si="2"/>
        <v>207</v>
      </c>
    </row>
    <row r="19" spans="1:21" ht="55.5">
      <c r="A19" s="149"/>
      <c r="B19" s="136"/>
      <c r="C19" s="127"/>
      <c r="D19" s="118" t="s">
        <v>111</v>
      </c>
      <c r="E19" s="119">
        <v>915</v>
      </c>
      <c r="F19" s="119">
        <v>157</v>
      </c>
      <c r="G19" s="119">
        <v>27</v>
      </c>
      <c r="H19" s="119">
        <v>8</v>
      </c>
      <c r="I19" s="119">
        <v>2</v>
      </c>
      <c r="J19" s="119">
        <v>0</v>
      </c>
      <c r="K19" s="119">
        <v>10</v>
      </c>
      <c r="L19" s="119">
        <v>2</v>
      </c>
      <c r="M19" s="119">
        <v>1</v>
      </c>
      <c r="N19" s="119">
        <v>0</v>
      </c>
      <c r="O19" s="119">
        <v>12</v>
      </c>
      <c r="P19" s="119">
        <v>0</v>
      </c>
      <c r="Q19" s="119">
        <v>0</v>
      </c>
      <c r="R19" s="119">
        <v>0</v>
      </c>
      <c r="S19" s="114">
        <f t="shared" si="0"/>
        <v>967</v>
      </c>
      <c r="T19" s="114">
        <f t="shared" si="1"/>
        <v>167</v>
      </c>
      <c r="U19" s="114">
        <f t="shared" si="2"/>
        <v>1134</v>
      </c>
    </row>
    <row r="20" spans="1:21" ht="55.5">
      <c r="A20" s="149"/>
      <c r="B20" s="136" t="s">
        <v>126</v>
      </c>
      <c r="C20" s="127" t="s">
        <v>11</v>
      </c>
      <c r="D20" s="118" t="s">
        <v>110</v>
      </c>
      <c r="E20" s="116">
        <v>123</v>
      </c>
      <c r="F20" s="116">
        <v>52</v>
      </c>
      <c r="G20" s="116">
        <v>8</v>
      </c>
      <c r="H20" s="116">
        <v>4</v>
      </c>
      <c r="I20" s="116">
        <v>2</v>
      </c>
      <c r="J20" s="116">
        <v>1</v>
      </c>
      <c r="K20" s="119">
        <v>3</v>
      </c>
      <c r="L20" s="119">
        <v>2</v>
      </c>
      <c r="M20" s="119">
        <v>0</v>
      </c>
      <c r="N20" s="119">
        <v>0</v>
      </c>
      <c r="O20" s="119">
        <v>3</v>
      </c>
      <c r="P20" s="119">
        <v>3</v>
      </c>
      <c r="Q20" s="119">
        <v>0</v>
      </c>
      <c r="R20" s="119">
        <v>0</v>
      </c>
      <c r="S20" s="114">
        <f t="shared" si="0"/>
        <v>139</v>
      </c>
      <c r="T20" s="114">
        <f t="shared" si="1"/>
        <v>62</v>
      </c>
      <c r="U20" s="114">
        <f t="shared" si="2"/>
        <v>201</v>
      </c>
    </row>
    <row r="21" spans="1:21" ht="55.5">
      <c r="A21" s="149"/>
      <c r="B21" s="136"/>
      <c r="C21" s="127"/>
      <c r="D21" s="118" t="s">
        <v>111</v>
      </c>
      <c r="E21" s="119">
        <v>646</v>
      </c>
      <c r="F21" s="119">
        <v>186</v>
      </c>
      <c r="G21" s="119">
        <v>27</v>
      </c>
      <c r="H21" s="119">
        <v>8</v>
      </c>
      <c r="I21" s="119">
        <v>4</v>
      </c>
      <c r="J21" s="119">
        <v>2</v>
      </c>
      <c r="K21" s="119">
        <v>24</v>
      </c>
      <c r="L21" s="119">
        <v>6</v>
      </c>
      <c r="M21" s="119">
        <v>2</v>
      </c>
      <c r="N21" s="119">
        <v>0</v>
      </c>
      <c r="O21" s="119">
        <v>19</v>
      </c>
      <c r="P21" s="119">
        <v>8</v>
      </c>
      <c r="Q21" s="119">
        <v>0</v>
      </c>
      <c r="R21" s="119">
        <v>0</v>
      </c>
      <c r="S21" s="114">
        <f t="shared" si="0"/>
        <v>722</v>
      </c>
      <c r="T21" s="114">
        <f t="shared" si="1"/>
        <v>210</v>
      </c>
      <c r="U21" s="114">
        <f t="shared" si="2"/>
        <v>932</v>
      </c>
    </row>
    <row r="22" spans="1:21" ht="55.5">
      <c r="A22" s="149"/>
      <c r="B22" s="136" t="s">
        <v>127</v>
      </c>
      <c r="C22" s="127" t="s">
        <v>11</v>
      </c>
      <c r="D22" s="118" t="s">
        <v>110</v>
      </c>
      <c r="E22" s="116">
        <v>119</v>
      </c>
      <c r="F22" s="116">
        <v>93</v>
      </c>
      <c r="G22" s="116">
        <v>0</v>
      </c>
      <c r="H22" s="116">
        <v>0</v>
      </c>
      <c r="I22" s="116">
        <v>1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9">
        <v>0</v>
      </c>
      <c r="Q22" s="119">
        <v>0</v>
      </c>
      <c r="R22" s="119">
        <v>0</v>
      </c>
      <c r="S22" s="114">
        <f t="shared" si="0"/>
        <v>120</v>
      </c>
      <c r="T22" s="114">
        <f t="shared" si="1"/>
        <v>93</v>
      </c>
      <c r="U22" s="114">
        <f t="shared" si="2"/>
        <v>213</v>
      </c>
    </row>
    <row r="23" spans="1:21" ht="55.5">
      <c r="A23" s="149"/>
      <c r="B23" s="136"/>
      <c r="C23" s="127"/>
      <c r="D23" s="118" t="s">
        <v>111</v>
      </c>
      <c r="E23" s="119">
        <v>875</v>
      </c>
      <c r="F23" s="119">
        <v>284</v>
      </c>
      <c r="G23" s="119">
        <v>3</v>
      </c>
      <c r="H23" s="119">
        <v>3</v>
      </c>
      <c r="I23" s="119">
        <v>3</v>
      </c>
      <c r="J23" s="119">
        <v>0</v>
      </c>
      <c r="K23" s="119">
        <v>1</v>
      </c>
      <c r="L23" s="119">
        <v>1</v>
      </c>
      <c r="M23" s="119">
        <v>1</v>
      </c>
      <c r="N23" s="119">
        <v>1</v>
      </c>
      <c r="O23" s="119">
        <v>11</v>
      </c>
      <c r="P23" s="119">
        <v>1</v>
      </c>
      <c r="Q23" s="119">
        <v>2</v>
      </c>
      <c r="R23" s="119">
        <v>0</v>
      </c>
      <c r="S23" s="114">
        <f t="shared" si="0"/>
        <v>896</v>
      </c>
      <c r="T23" s="114">
        <f t="shared" si="1"/>
        <v>290</v>
      </c>
      <c r="U23" s="114">
        <f t="shared" si="2"/>
        <v>1186</v>
      </c>
    </row>
    <row r="24" spans="1:21" ht="55.5">
      <c r="A24" s="149"/>
      <c r="B24" s="136" t="s">
        <v>128</v>
      </c>
      <c r="C24" s="131" t="s">
        <v>11</v>
      </c>
      <c r="D24" s="118" t="s">
        <v>110</v>
      </c>
      <c r="E24" s="116">
        <v>108</v>
      </c>
      <c r="F24" s="116">
        <v>69</v>
      </c>
      <c r="G24" s="116">
        <v>8</v>
      </c>
      <c r="H24" s="116">
        <v>4</v>
      </c>
      <c r="I24" s="116">
        <v>2</v>
      </c>
      <c r="J24" s="116">
        <v>1</v>
      </c>
      <c r="K24" s="116">
        <v>3</v>
      </c>
      <c r="L24" s="116">
        <v>2</v>
      </c>
      <c r="M24" s="116">
        <v>0</v>
      </c>
      <c r="N24" s="116">
        <v>0</v>
      </c>
      <c r="O24" s="116">
        <v>3</v>
      </c>
      <c r="P24" s="116">
        <v>3</v>
      </c>
      <c r="Q24" s="119">
        <v>1</v>
      </c>
      <c r="R24" s="119">
        <v>0</v>
      </c>
      <c r="S24" s="114">
        <f t="shared" si="0"/>
        <v>125</v>
      </c>
      <c r="T24" s="114">
        <f t="shared" si="1"/>
        <v>79</v>
      </c>
      <c r="U24" s="114">
        <f t="shared" si="2"/>
        <v>204</v>
      </c>
    </row>
    <row r="25" spans="1:21" ht="55.5">
      <c r="A25" s="149"/>
      <c r="B25" s="136"/>
      <c r="C25" s="131"/>
      <c r="D25" s="118" t="s">
        <v>111</v>
      </c>
      <c r="E25" s="119">
        <v>838</v>
      </c>
      <c r="F25" s="119">
        <v>294</v>
      </c>
      <c r="G25" s="119">
        <v>27</v>
      </c>
      <c r="H25" s="119">
        <v>8</v>
      </c>
      <c r="I25" s="119">
        <v>4</v>
      </c>
      <c r="J25" s="119">
        <v>2</v>
      </c>
      <c r="K25" s="119">
        <v>24</v>
      </c>
      <c r="L25" s="119">
        <v>6</v>
      </c>
      <c r="M25" s="119">
        <v>2</v>
      </c>
      <c r="N25" s="119">
        <v>0</v>
      </c>
      <c r="O25" s="119">
        <v>17</v>
      </c>
      <c r="P25" s="119">
        <v>21</v>
      </c>
      <c r="Q25" s="119">
        <v>3</v>
      </c>
      <c r="R25" s="119">
        <v>0</v>
      </c>
      <c r="S25" s="114">
        <f t="shared" si="0"/>
        <v>915</v>
      </c>
      <c r="T25" s="114">
        <f t="shared" si="1"/>
        <v>331</v>
      </c>
      <c r="U25" s="114">
        <f t="shared" si="2"/>
        <v>1246</v>
      </c>
    </row>
    <row r="26" spans="1:21" ht="55.5">
      <c r="A26" s="149"/>
      <c r="B26" s="136" t="s">
        <v>213</v>
      </c>
      <c r="C26" s="131" t="s">
        <v>11</v>
      </c>
      <c r="D26" s="118" t="s">
        <v>110</v>
      </c>
      <c r="E26" s="119">
        <v>79</v>
      </c>
      <c r="F26" s="119">
        <v>19</v>
      </c>
      <c r="G26" s="119">
        <v>6</v>
      </c>
      <c r="H26" s="119">
        <v>3</v>
      </c>
      <c r="I26" s="119">
        <v>2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4">
        <f t="shared" si="0"/>
        <v>87</v>
      </c>
      <c r="T26" s="114">
        <f t="shared" si="1"/>
        <v>22</v>
      </c>
      <c r="U26" s="114">
        <f t="shared" si="2"/>
        <v>109</v>
      </c>
    </row>
    <row r="27" spans="1:21" ht="55.5">
      <c r="A27" s="149"/>
      <c r="B27" s="136"/>
      <c r="C27" s="131"/>
      <c r="D27" s="118" t="s">
        <v>111</v>
      </c>
      <c r="E27" s="119">
        <v>420</v>
      </c>
      <c r="F27" s="119">
        <v>89</v>
      </c>
      <c r="G27" s="119">
        <v>31</v>
      </c>
      <c r="H27" s="119">
        <v>15</v>
      </c>
      <c r="I27" s="119">
        <v>11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4">
        <f t="shared" si="0"/>
        <v>462</v>
      </c>
      <c r="T27" s="114">
        <f t="shared" si="1"/>
        <v>104</v>
      </c>
      <c r="U27" s="114">
        <f t="shared" si="2"/>
        <v>566</v>
      </c>
    </row>
    <row r="28" spans="1:21" ht="55.5">
      <c r="A28" s="149"/>
      <c r="B28" s="136" t="s">
        <v>129</v>
      </c>
      <c r="C28" s="131" t="s">
        <v>11</v>
      </c>
      <c r="D28" s="118" t="s">
        <v>110</v>
      </c>
      <c r="E28" s="116">
        <v>104</v>
      </c>
      <c r="F28" s="116">
        <v>112</v>
      </c>
      <c r="G28" s="116">
        <v>1</v>
      </c>
      <c r="H28" s="116">
        <v>1</v>
      </c>
      <c r="I28" s="116">
        <v>0</v>
      </c>
      <c r="J28" s="116">
        <v>0</v>
      </c>
      <c r="K28" s="116">
        <v>0</v>
      </c>
      <c r="L28" s="116">
        <v>0</v>
      </c>
      <c r="M28" s="116">
        <v>2</v>
      </c>
      <c r="N28" s="116">
        <v>0</v>
      </c>
      <c r="O28" s="116">
        <v>1</v>
      </c>
      <c r="P28" s="116">
        <v>0</v>
      </c>
      <c r="Q28" s="119">
        <v>0</v>
      </c>
      <c r="R28" s="119">
        <v>0</v>
      </c>
      <c r="S28" s="114">
        <f t="shared" si="0"/>
        <v>108</v>
      </c>
      <c r="T28" s="114">
        <f t="shared" si="1"/>
        <v>113</v>
      </c>
      <c r="U28" s="114">
        <f t="shared" si="2"/>
        <v>221</v>
      </c>
    </row>
    <row r="29" spans="1:21" ht="55.5">
      <c r="A29" s="149"/>
      <c r="B29" s="136"/>
      <c r="C29" s="131"/>
      <c r="D29" s="118" t="s">
        <v>111</v>
      </c>
      <c r="E29" s="119">
        <v>812</v>
      </c>
      <c r="F29" s="119">
        <v>545</v>
      </c>
      <c r="G29" s="119">
        <v>1</v>
      </c>
      <c r="H29" s="119">
        <v>3</v>
      </c>
      <c r="I29" s="119">
        <v>0</v>
      </c>
      <c r="J29" s="119">
        <v>0</v>
      </c>
      <c r="K29" s="119">
        <v>0</v>
      </c>
      <c r="L29" s="119">
        <v>4</v>
      </c>
      <c r="M29" s="119">
        <v>4</v>
      </c>
      <c r="N29" s="119">
        <v>4</v>
      </c>
      <c r="O29" s="119">
        <v>10</v>
      </c>
      <c r="P29" s="119">
        <v>8</v>
      </c>
      <c r="Q29" s="119">
        <v>0</v>
      </c>
      <c r="R29" s="119">
        <v>0</v>
      </c>
      <c r="S29" s="114">
        <f t="shared" si="0"/>
        <v>827</v>
      </c>
      <c r="T29" s="114">
        <f t="shared" si="1"/>
        <v>564</v>
      </c>
      <c r="U29" s="114">
        <f t="shared" si="2"/>
        <v>1391</v>
      </c>
    </row>
    <row r="30" spans="1:21" ht="55.5">
      <c r="A30" s="149"/>
      <c r="B30" s="136" t="s">
        <v>130</v>
      </c>
      <c r="C30" s="131" t="s">
        <v>11</v>
      </c>
      <c r="D30" s="118" t="s">
        <v>110</v>
      </c>
      <c r="E30" s="116">
        <v>81</v>
      </c>
      <c r="F30" s="116">
        <v>87</v>
      </c>
      <c r="G30" s="116">
        <v>5</v>
      </c>
      <c r="H30" s="116">
        <v>3</v>
      </c>
      <c r="I30" s="116">
        <v>2</v>
      </c>
      <c r="J30" s="116">
        <v>1</v>
      </c>
      <c r="K30" s="116">
        <v>5</v>
      </c>
      <c r="L30" s="116">
        <v>2</v>
      </c>
      <c r="M30" s="116">
        <v>2</v>
      </c>
      <c r="N30" s="116">
        <v>4</v>
      </c>
      <c r="O30" s="116">
        <v>2</v>
      </c>
      <c r="P30" s="116">
        <v>4</v>
      </c>
      <c r="Q30" s="119">
        <v>0</v>
      </c>
      <c r="R30" s="119">
        <v>2</v>
      </c>
      <c r="S30" s="114">
        <f t="shared" si="0"/>
        <v>97</v>
      </c>
      <c r="T30" s="114">
        <f t="shared" si="1"/>
        <v>103</v>
      </c>
      <c r="U30" s="114">
        <f t="shared" si="2"/>
        <v>200</v>
      </c>
    </row>
    <row r="31" spans="1:21" ht="55.5">
      <c r="A31" s="149"/>
      <c r="B31" s="136"/>
      <c r="C31" s="131"/>
      <c r="D31" s="118" t="s">
        <v>111</v>
      </c>
      <c r="E31" s="119">
        <v>326</v>
      </c>
      <c r="F31" s="119">
        <v>236</v>
      </c>
      <c r="G31" s="119">
        <v>16</v>
      </c>
      <c r="H31" s="119">
        <v>11</v>
      </c>
      <c r="I31" s="119">
        <v>3</v>
      </c>
      <c r="J31" s="119">
        <v>1</v>
      </c>
      <c r="K31" s="119">
        <v>11</v>
      </c>
      <c r="L31" s="119">
        <v>4</v>
      </c>
      <c r="M31" s="119">
        <v>3</v>
      </c>
      <c r="N31" s="119">
        <v>6</v>
      </c>
      <c r="O31" s="119">
        <v>10</v>
      </c>
      <c r="P31" s="119">
        <v>9</v>
      </c>
      <c r="Q31" s="119">
        <v>1</v>
      </c>
      <c r="R31" s="119">
        <v>3</v>
      </c>
      <c r="S31" s="114">
        <f t="shared" si="0"/>
        <v>370</v>
      </c>
      <c r="T31" s="114">
        <f t="shared" si="1"/>
        <v>270</v>
      </c>
      <c r="U31" s="114">
        <f t="shared" si="2"/>
        <v>640</v>
      </c>
    </row>
    <row r="32" spans="1:21" ht="55.5">
      <c r="A32" s="149"/>
      <c r="B32" s="136" t="s">
        <v>131</v>
      </c>
      <c r="C32" s="131" t="s">
        <v>11</v>
      </c>
      <c r="D32" s="118" t="s">
        <v>110</v>
      </c>
      <c r="E32" s="116">
        <v>55</v>
      </c>
      <c r="F32" s="116">
        <v>41</v>
      </c>
      <c r="G32" s="116">
        <v>2</v>
      </c>
      <c r="H32" s="116">
        <v>1</v>
      </c>
      <c r="I32" s="116">
        <v>2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9">
        <v>0</v>
      </c>
      <c r="Q32" s="119">
        <v>0</v>
      </c>
      <c r="R32" s="119">
        <v>0</v>
      </c>
      <c r="S32" s="114">
        <f t="shared" si="0"/>
        <v>59</v>
      </c>
      <c r="T32" s="114">
        <f t="shared" si="1"/>
        <v>42</v>
      </c>
      <c r="U32" s="114">
        <f t="shared" si="2"/>
        <v>101</v>
      </c>
    </row>
    <row r="33" spans="1:21" ht="55.5">
      <c r="A33" s="149"/>
      <c r="B33" s="136"/>
      <c r="C33" s="131"/>
      <c r="D33" s="118" t="s">
        <v>111</v>
      </c>
      <c r="E33" s="119">
        <v>449</v>
      </c>
      <c r="F33" s="119">
        <v>265</v>
      </c>
      <c r="G33" s="119">
        <v>21</v>
      </c>
      <c r="H33" s="119">
        <v>11</v>
      </c>
      <c r="I33" s="119">
        <v>19</v>
      </c>
      <c r="J33" s="119">
        <v>1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4">
        <f t="shared" si="0"/>
        <v>489</v>
      </c>
      <c r="T33" s="114">
        <f t="shared" si="1"/>
        <v>277</v>
      </c>
      <c r="U33" s="114">
        <f t="shared" si="2"/>
        <v>766</v>
      </c>
    </row>
    <row r="34" spans="1:21" ht="55.5">
      <c r="A34" s="149"/>
      <c r="B34" s="137" t="s">
        <v>77</v>
      </c>
      <c r="C34" s="130" t="s">
        <v>11</v>
      </c>
      <c r="D34" s="114" t="s">
        <v>110</v>
      </c>
      <c r="E34" s="117">
        <f>E32+E30+E28+E26+E24+E22+E20+E18</f>
        <v>815</v>
      </c>
      <c r="F34" s="117">
        <f aca="true" t="shared" si="3" ref="F34:R34">F32+F30+F28+F26+F24+F22+F20+F18</f>
        <v>520</v>
      </c>
      <c r="G34" s="117">
        <f t="shared" si="3"/>
        <v>34</v>
      </c>
      <c r="H34" s="117">
        <f t="shared" si="3"/>
        <v>19</v>
      </c>
      <c r="I34" s="117">
        <f t="shared" si="3"/>
        <v>11</v>
      </c>
      <c r="J34" s="117">
        <f t="shared" si="3"/>
        <v>3</v>
      </c>
      <c r="K34" s="117">
        <f t="shared" si="3"/>
        <v>14</v>
      </c>
      <c r="L34" s="117">
        <f t="shared" si="3"/>
        <v>8</v>
      </c>
      <c r="M34" s="117">
        <f t="shared" si="3"/>
        <v>4</v>
      </c>
      <c r="N34" s="117">
        <f t="shared" si="3"/>
        <v>4</v>
      </c>
      <c r="O34" s="117">
        <f t="shared" si="3"/>
        <v>11</v>
      </c>
      <c r="P34" s="117">
        <f t="shared" si="3"/>
        <v>10</v>
      </c>
      <c r="Q34" s="117">
        <f t="shared" si="3"/>
        <v>1</v>
      </c>
      <c r="R34" s="117">
        <f t="shared" si="3"/>
        <v>2</v>
      </c>
      <c r="S34" s="117">
        <f t="shared" si="0"/>
        <v>890</v>
      </c>
      <c r="T34" s="117">
        <f t="shared" si="1"/>
        <v>566</v>
      </c>
      <c r="U34" s="117">
        <f t="shared" si="2"/>
        <v>1456</v>
      </c>
    </row>
    <row r="35" spans="1:21" ht="55.5">
      <c r="A35" s="150"/>
      <c r="B35" s="137"/>
      <c r="C35" s="130"/>
      <c r="D35" s="114" t="s">
        <v>111</v>
      </c>
      <c r="E35" s="117">
        <f>E33+E31+E29+E27+E25+E23+E21+E19</f>
        <v>5281</v>
      </c>
      <c r="F35" s="117">
        <f aca="true" t="shared" si="4" ref="F35:R35">F33+F31+F29+F27+F25+F23+F21+F19</f>
        <v>2056</v>
      </c>
      <c r="G35" s="117">
        <f t="shared" si="4"/>
        <v>153</v>
      </c>
      <c r="H35" s="117">
        <f t="shared" si="4"/>
        <v>67</v>
      </c>
      <c r="I35" s="117">
        <f t="shared" si="4"/>
        <v>46</v>
      </c>
      <c r="J35" s="117">
        <f t="shared" si="4"/>
        <v>6</v>
      </c>
      <c r="K35" s="117">
        <f t="shared" si="4"/>
        <v>70</v>
      </c>
      <c r="L35" s="117">
        <f t="shared" si="4"/>
        <v>23</v>
      </c>
      <c r="M35" s="117">
        <f t="shared" si="4"/>
        <v>13</v>
      </c>
      <c r="N35" s="117">
        <f t="shared" si="4"/>
        <v>11</v>
      </c>
      <c r="O35" s="117">
        <f t="shared" si="4"/>
        <v>79</v>
      </c>
      <c r="P35" s="117">
        <f t="shared" si="4"/>
        <v>47</v>
      </c>
      <c r="Q35" s="117">
        <f t="shared" si="4"/>
        <v>6</v>
      </c>
      <c r="R35" s="117">
        <f t="shared" si="4"/>
        <v>3</v>
      </c>
      <c r="S35" s="117">
        <f t="shared" si="0"/>
        <v>5648</v>
      </c>
      <c r="T35" s="117">
        <f t="shared" si="1"/>
        <v>2213</v>
      </c>
      <c r="U35" s="117">
        <f t="shared" si="2"/>
        <v>7861</v>
      </c>
    </row>
    <row r="36" spans="1:21" ht="55.5">
      <c r="A36" s="128" t="s">
        <v>41</v>
      </c>
      <c r="B36" s="128"/>
      <c r="C36" s="127" t="s">
        <v>11</v>
      </c>
      <c r="D36" s="115" t="s">
        <v>110</v>
      </c>
      <c r="E36" s="116">
        <v>149</v>
      </c>
      <c r="F36" s="116">
        <v>106</v>
      </c>
      <c r="G36" s="116">
        <v>8</v>
      </c>
      <c r="H36" s="116">
        <v>3</v>
      </c>
      <c r="I36" s="116">
        <v>1</v>
      </c>
      <c r="J36" s="116">
        <v>1</v>
      </c>
      <c r="K36" s="116">
        <v>1</v>
      </c>
      <c r="L36" s="116">
        <v>1</v>
      </c>
      <c r="M36" s="116">
        <v>1</v>
      </c>
      <c r="N36" s="116">
        <v>6</v>
      </c>
      <c r="O36" s="116">
        <v>1</v>
      </c>
      <c r="P36" s="116">
        <v>4</v>
      </c>
      <c r="Q36" s="116">
        <v>2</v>
      </c>
      <c r="R36" s="116">
        <v>2</v>
      </c>
      <c r="S36" s="117">
        <f t="shared" si="0"/>
        <v>163</v>
      </c>
      <c r="T36" s="117">
        <f t="shared" si="1"/>
        <v>123</v>
      </c>
      <c r="U36" s="117">
        <f t="shared" si="2"/>
        <v>286</v>
      </c>
    </row>
    <row r="37" spans="1:21" ht="55.5">
      <c r="A37" s="128"/>
      <c r="B37" s="128"/>
      <c r="C37" s="127"/>
      <c r="D37" s="115" t="s">
        <v>111</v>
      </c>
      <c r="E37" s="115">
        <v>844</v>
      </c>
      <c r="F37" s="115">
        <v>515</v>
      </c>
      <c r="G37" s="115">
        <v>49</v>
      </c>
      <c r="H37" s="115">
        <v>23</v>
      </c>
      <c r="I37" s="115">
        <v>5</v>
      </c>
      <c r="J37" s="115">
        <v>4</v>
      </c>
      <c r="K37" s="115">
        <v>7</v>
      </c>
      <c r="L37" s="115">
        <v>3</v>
      </c>
      <c r="M37" s="115">
        <v>5</v>
      </c>
      <c r="N37" s="115">
        <v>8</v>
      </c>
      <c r="O37" s="115">
        <v>20</v>
      </c>
      <c r="P37" s="115">
        <v>25</v>
      </c>
      <c r="Q37" s="115">
        <v>12</v>
      </c>
      <c r="R37" s="115">
        <v>7</v>
      </c>
      <c r="S37" s="114">
        <f t="shared" si="0"/>
        <v>942</v>
      </c>
      <c r="T37" s="114">
        <f t="shared" si="1"/>
        <v>585</v>
      </c>
      <c r="U37" s="114">
        <f t="shared" si="2"/>
        <v>1527</v>
      </c>
    </row>
    <row r="38" spans="1:21" ht="55.5">
      <c r="A38" s="128" t="s">
        <v>43</v>
      </c>
      <c r="B38" s="128"/>
      <c r="C38" s="127" t="s">
        <v>11</v>
      </c>
      <c r="D38" s="115" t="s">
        <v>110</v>
      </c>
      <c r="E38" s="116">
        <v>193</v>
      </c>
      <c r="F38" s="116">
        <v>252</v>
      </c>
      <c r="G38" s="116">
        <v>8</v>
      </c>
      <c r="H38" s="116">
        <v>11</v>
      </c>
      <c r="I38" s="116">
        <v>1</v>
      </c>
      <c r="J38" s="116">
        <v>0</v>
      </c>
      <c r="K38" s="116">
        <v>2</v>
      </c>
      <c r="L38" s="116">
        <v>0</v>
      </c>
      <c r="M38" s="116">
        <v>2</v>
      </c>
      <c r="N38" s="116">
        <v>0</v>
      </c>
      <c r="O38" s="116">
        <v>6</v>
      </c>
      <c r="P38" s="116">
        <v>0</v>
      </c>
      <c r="Q38" s="116">
        <v>0</v>
      </c>
      <c r="R38" s="116">
        <v>0</v>
      </c>
      <c r="S38" s="114">
        <f t="shared" si="0"/>
        <v>212</v>
      </c>
      <c r="T38" s="114">
        <f t="shared" si="1"/>
        <v>263</v>
      </c>
      <c r="U38" s="114">
        <f t="shared" si="2"/>
        <v>475</v>
      </c>
    </row>
    <row r="39" spans="1:21" ht="55.5">
      <c r="A39" s="128"/>
      <c r="B39" s="128"/>
      <c r="C39" s="127"/>
      <c r="D39" s="115" t="s">
        <v>111</v>
      </c>
      <c r="E39" s="115">
        <v>989</v>
      </c>
      <c r="F39" s="115">
        <v>1113</v>
      </c>
      <c r="G39" s="115">
        <v>38</v>
      </c>
      <c r="H39" s="115">
        <v>58</v>
      </c>
      <c r="I39" s="115">
        <v>2</v>
      </c>
      <c r="J39" s="115">
        <v>0</v>
      </c>
      <c r="K39" s="115">
        <v>6</v>
      </c>
      <c r="L39" s="115">
        <v>4</v>
      </c>
      <c r="M39" s="115">
        <v>3</v>
      </c>
      <c r="N39" s="115">
        <v>3</v>
      </c>
      <c r="O39" s="115">
        <v>13</v>
      </c>
      <c r="P39" s="115">
        <v>0</v>
      </c>
      <c r="Q39" s="115">
        <v>0</v>
      </c>
      <c r="R39" s="115">
        <v>0</v>
      </c>
      <c r="S39" s="114">
        <f t="shared" si="0"/>
        <v>1051</v>
      </c>
      <c r="T39" s="114">
        <f t="shared" si="1"/>
        <v>1178</v>
      </c>
      <c r="U39" s="114">
        <f t="shared" si="2"/>
        <v>2229</v>
      </c>
    </row>
    <row r="40" spans="1:21" ht="55.5">
      <c r="A40" s="143" t="s">
        <v>161</v>
      </c>
      <c r="B40" s="143"/>
      <c r="C40" s="143" t="s">
        <v>21</v>
      </c>
      <c r="D40" s="118" t="s">
        <v>110</v>
      </c>
      <c r="E40" s="116">
        <v>35</v>
      </c>
      <c r="F40" s="116">
        <v>77</v>
      </c>
      <c r="G40" s="116">
        <v>0</v>
      </c>
      <c r="H40" s="116">
        <v>1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1</v>
      </c>
      <c r="P40" s="116">
        <v>1</v>
      </c>
      <c r="Q40" s="116">
        <v>0</v>
      </c>
      <c r="R40" s="116">
        <v>0</v>
      </c>
      <c r="S40" s="114">
        <f t="shared" si="0"/>
        <v>36</v>
      </c>
      <c r="T40" s="114">
        <f t="shared" si="1"/>
        <v>79</v>
      </c>
      <c r="U40" s="114">
        <f t="shared" si="2"/>
        <v>115</v>
      </c>
    </row>
    <row r="41" spans="1:21" ht="55.5">
      <c r="A41" s="143"/>
      <c r="B41" s="143"/>
      <c r="C41" s="143"/>
      <c r="D41" s="118" t="s">
        <v>111</v>
      </c>
      <c r="E41" s="115">
        <v>195</v>
      </c>
      <c r="F41" s="115">
        <v>307</v>
      </c>
      <c r="G41" s="115">
        <v>2</v>
      </c>
      <c r="H41" s="115">
        <v>3</v>
      </c>
      <c r="I41" s="115">
        <v>0</v>
      </c>
      <c r="J41" s="115">
        <v>0</v>
      </c>
      <c r="K41" s="115">
        <v>1</v>
      </c>
      <c r="L41" s="115">
        <v>1</v>
      </c>
      <c r="M41" s="115">
        <v>0</v>
      </c>
      <c r="N41" s="115">
        <v>0</v>
      </c>
      <c r="O41" s="115">
        <v>2</v>
      </c>
      <c r="P41" s="115">
        <v>1</v>
      </c>
      <c r="Q41" s="115">
        <v>1</v>
      </c>
      <c r="R41" s="115">
        <v>0</v>
      </c>
      <c r="S41" s="114">
        <f t="shared" si="0"/>
        <v>201</v>
      </c>
      <c r="T41" s="114">
        <f t="shared" si="1"/>
        <v>312</v>
      </c>
      <c r="U41" s="114">
        <f t="shared" si="2"/>
        <v>513</v>
      </c>
    </row>
    <row r="42" spans="1:21" ht="55.5">
      <c r="A42" s="136" t="s">
        <v>368</v>
      </c>
      <c r="B42" s="136"/>
      <c r="C42" s="131" t="s">
        <v>11</v>
      </c>
      <c r="D42" s="118" t="s">
        <v>110</v>
      </c>
      <c r="E42" s="116">
        <v>350</v>
      </c>
      <c r="F42" s="116">
        <v>516</v>
      </c>
      <c r="G42" s="116">
        <v>21</v>
      </c>
      <c r="H42" s="116">
        <v>29</v>
      </c>
      <c r="I42" s="116">
        <v>7</v>
      </c>
      <c r="J42" s="116">
        <v>8</v>
      </c>
      <c r="K42" s="116">
        <v>6</v>
      </c>
      <c r="L42" s="116">
        <v>3</v>
      </c>
      <c r="M42" s="116">
        <v>4</v>
      </c>
      <c r="N42" s="116">
        <v>3</v>
      </c>
      <c r="O42" s="116">
        <v>8</v>
      </c>
      <c r="P42" s="116">
        <v>20</v>
      </c>
      <c r="Q42" s="116">
        <v>4</v>
      </c>
      <c r="R42" s="119">
        <v>3</v>
      </c>
      <c r="S42" s="114">
        <f t="shared" si="0"/>
        <v>400</v>
      </c>
      <c r="T42" s="114">
        <f t="shared" si="1"/>
        <v>582</v>
      </c>
      <c r="U42" s="114">
        <f t="shared" si="2"/>
        <v>982</v>
      </c>
    </row>
    <row r="43" spans="1:21" ht="55.5">
      <c r="A43" s="136"/>
      <c r="B43" s="136"/>
      <c r="C43" s="131"/>
      <c r="D43" s="118" t="s">
        <v>111</v>
      </c>
      <c r="E43" s="115">
        <v>4408</v>
      </c>
      <c r="F43" s="115">
        <v>3218</v>
      </c>
      <c r="G43" s="115">
        <v>299</v>
      </c>
      <c r="H43" s="115">
        <v>213</v>
      </c>
      <c r="I43" s="115">
        <v>20</v>
      </c>
      <c r="J43" s="115">
        <v>15</v>
      </c>
      <c r="K43" s="115">
        <v>29</v>
      </c>
      <c r="L43" s="115">
        <v>38</v>
      </c>
      <c r="M43" s="115">
        <v>16</v>
      </c>
      <c r="N43" s="115">
        <v>14</v>
      </c>
      <c r="O43" s="115">
        <v>72</v>
      </c>
      <c r="P43" s="115">
        <v>86</v>
      </c>
      <c r="Q43" s="115">
        <v>23</v>
      </c>
      <c r="R43" s="115">
        <v>16</v>
      </c>
      <c r="S43" s="114">
        <f t="shared" si="0"/>
        <v>4867</v>
      </c>
      <c r="T43" s="114">
        <f t="shared" si="1"/>
        <v>3600</v>
      </c>
      <c r="U43" s="114">
        <f t="shared" si="2"/>
        <v>8467</v>
      </c>
    </row>
    <row r="44" spans="1:21" ht="55.5">
      <c r="A44" s="143" t="s">
        <v>369</v>
      </c>
      <c r="B44" s="143"/>
      <c r="C44" s="143" t="s">
        <v>22</v>
      </c>
      <c r="D44" s="118" t="s">
        <v>110</v>
      </c>
      <c r="E44" s="116">
        <v>118</v>
      </c>
      <c r="F44" s="116">
        <v>68</v>
      </c>
      <c r="G44" s="116">
        <v>8</v>
      </c>
      <c r="H44" s="116">
        <v>9</v>
      </c>
      <c r="I44" s="116">
        <v>0</v>
      </c>
      <c r="J44" s="116">
        <v>0</v>
      </c>
      <c r="K44" s="116">
        <v>1</v>
      </c>
      <c r="L44" s="116">
        <v>0</v>
      </c>
      <c r="M44" s="116">
        <v>0</v>
      </c>
      <c r="N44" s="116">
        <v>1</v>
      </c>
      <c r="O44" s="116">
        <v>1</v>
      </c>
      <c r="P44" s="116">
        <v>0</v>
      </c>
      <c r="Q44" s="116">
        <v>0</v>
      </c>
      <c r="R44" s="119">
        <v>0</v>
      </c>
      <c r="S44" s="114">
        <f t="shared" si="0"/>
        <v>128</v>
      </c>
      <c r="T44" s="114">
        <f t="shared" si="1"/>
        <v>78</v>
      </c>
      <c r="U44" s="114">
        <f t="shared" si="2"/>
        <v>206</v>
      </c>
    </row>
    <row r="45" spans="1:21" ht="55.5">
      <c r="A45" s="143"/>
      <c r="B45" s="143"/>
      <c r="C45" s="143"/>
      <c r="D45" s="118" t="s">
        <v>111</v>
      </c>
      <c r="E45" s="115">
        <v>569</v>
      </c>
      <c r="F45" s="115">
        <v>271</v>
      </c>
      <c r="G45" s="115">
        <v>30</v>
      </c>
      <c r="H45" s="115">
        <v>19</v>
      </c>
      <c r="I45" s="115">
        <v>0</v>
      </c>
      <c r="J45" s="115">
        <v>1</v>
      </c>
      <c r="K45" s="115">
        <v>2</v>
      </c>
      <c r="L45" s="115">
        <v>1</v>
      </c>
      <c r="M45" s="115">
        <v>0</v>
      </c>
      <c r="N45" s="115">
        <v>1</v>
      </c>
      <c r="O45" s="115">
        <v>4</v>
      </c>
      <c r="P45" s="115">
        <v>0</v>
      </c>
      <c r="Q45" s="115">
        <v>1</v>
      </c>
      <c r="R45" s="115">
        <v>0</v>
      </c>
      <c r="S45" s="114">
        <f t="shared" si="0"/>
        <v>606</v>
      </c>
      <c r="T45" s="114">
        <f t="shared" si="1"/>
        <v>293</v>
      </c>
      <c r="U45" s="114">
        <f t="shared" si="2"/>
        <v>899</v>
      </c>
    </row>
    <row r="46" spans="1:21" ht="55.5">
      <c r="A46" s="143" t="s">
        <v>370</v>
      </c>
      <c r="B46" s="143"/>
      <c r="C46" s="143" t="s">
        <v>108</v>
      </c>
      <c r="D46" s="118" t="s">
        <v>110</v>
      </c>
      <c r="E46" s="116">
        <v>77</v>
      </c>
      <c r="F46" s="116">
        <v>38</v>
      </c>
      <c r="G46" s="116">
        <v>6</v>
      </c>
      <c r="H46" s="116">
        <v>5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9">
        <v>0</v>
      </c>
      <c r="S46" s="114">
        <f t="shared" si="0"/>
        <v>83</v>
      </c>
      <c r="T46" s="114">
        <f t="shared" si="1"/>
        <v>43</v>
      </c>
      <c r="U46" s="114">
        <f t="shared" si="2"/>
        <v>126</v>
      </c>
    </row>
    <row r="47" spans="1:21" ht="55.5">
      <c r="A47" s="143"/>
      <c r="B47" s="143"/>
      <c r="C47" s="143"/>
      <c r="D47" s="118" t="s">
        <v>111</v>
      </c>
      <c r="E47" s="115">
        <v>77</v>
      </c>
      <c r="F47" s="115">
        <v>38</v>
      </c>
      <c r="G47" s="115">
        <v>6</v>
      </c>
      <c r="H47" s="115">
        <v>5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4">
        <f t="shared" si="0"/>
        <v>83</v>
      </c>
      <c r="T47" s="114">
        <f t="shared" si="1"/>
        <v>43</v>
      </c>
      <c r="U47" s="114">
        <f t="shared" si="2"/>
        <v>126</v>
      </c>
    </row>
    <row r="48" spans="1:21" ht="55.5">
      <c r="A48" s="148" t="s">
        <v>159</v>
      </c>
      <c r="B48" s="136" t="s">
        <v>46</v>
      </c>
      <c r="C48" s="131" t="s">
        <v>11</v>
      </c>
      <c r="D48" s="118" t="s">
        <v>110</v>
      </c>
      <c r="E48" s="115">
        <v>243</v>
      </c>
      <c r="F48" s="115">
        <v>718</v>
      </c>
      <c r="G48" s="115">
        <v>14</v>
      </c>
      <c r="H48" s="115">
        <v>45</v>
      </c>
      <c r="I48" s="115">
        <v>0</v>
      </c>
      <c r="J48" s="115">
        <v>1</v>
      </c>
      <c r="K48" s="115">
        <v>0</v>
      </c>
      <c r="L48" s="115">
        <v>1</v>
      </c>
      <c r="M48" s="116">
        <v>1</v>
      </c>
      <c r="N48" s="116">
        <v>1</v>
      </c>
      <c r="O48" s="116">
        <v>0</v>
      </c>
      <c r="P48" s="116">
        <v>1</v>
      </c>
      <c r="Q48" s="116">
        <v>0</v>
      </c>
      <c r="R48" s="116">
        <v>2</v>
      </c>
      <c r="S48" s="117">
        <f t="shared" si="0"/>
        <v>258</v>
      </c>
      <c r="T48" s="117">
        <f t="shared" si="1"/>
        <v>769</v>
      </c>
      <c r="U48" s="117">
        <f t="shared" si="2"/>
        <v>1027</v>
      </c>
    </row>
    <row r="49" spans="1:21" ht="55.5">
      <c r="A49" s="149"/>
      <c r="B49" s="136"/>
      <c r="C49" s="131"/>
      <c r="D49" s="118" t="s">
        <v>111</v>
      </c>
      <c r="E49" s="119">
        <v>2600</v>
      </c>
      <c r="F49" s="119">
        <v>5241</v>
      </c>
      <c r="G49" s="119">
        <v>123</v>
      </c>
      <c r="H49" s="119">
        <v>283</v>
      </c>
      <c r="I49" s="119">
        <v>3</v>
      </c>
      <c r="J49" s="119">
        <v>8</v>
      </c>
      <c r="K49" s="119">
        <v>1</v>
      </c>
      <c r="L49" s="119">
        <v>9</v>
      </c>
      <c r="M49" s="119">
        <v>7</v>
      </c>
      <c r="N49" s="119">
        <v>17</v>
      </c>
      <c r="O49" s="119">
        <v>14</v>
      </c>
      <c r="P49" s="119">
        <v>38</v>
      </c>
      <c r="Q49" s="119">
        <v>0</v>
      </c>
      <c r="R49" s="119">
        <v>5</v>
      </c>
      <c r="S49" s="114">
        <f t="shared" si="0"/>
        <v>2748</v>
      </c>
      <c r="T49" s="114">
        <f t="shared" si="1"/>
        <v>5601</v>
      </c>
      <c r="U49" s="114">
        <f t="shared" si="2"/>
        <v>8349</v>
      </c>
    </row>
    <row r="50" spans="1:21" ht="55.5">
      <c r="A50" s="149"/>
      <c r="B50" s="136" t="s">
        <v>47</v>
      </c>
      <c r="C50" s="131" t="s">
        <v>11</v>
      </c>
      <c r="D50" s="118" t="s">
        <v>110</v>
      </c>
      <c r="E50" s="115">
        <v>262</v>
      </c>
      <c r="F50" s="115">
        <v>653</v>
      </c>
      <c r="G50" s="115">
        <v>18</v>
      </c>
      <c r="H50" s="115">
        <v>51</v>
      </c>
      <c r="I50" s="115">
        <v>1</v>
      </c>
      <c r="J50" s="115">
        <v>1</v>
      </c>
      <c r="K50" s="115">
        <v>0</v>
      </c>
      <c r="L50" s="115">
        <v>3</v>
      </c>
      <c r="M50" s="116">
        <v>1</v>
      </c>
      <c r="N50" s="116">
        <v>4</v>
      </c>
      <c r="O50" s="116">
        <v>1</v>
      </c>
      <c r="P50" s="116">
        <v>10</v>
      </c>
      <c r="Q50" s="116">
        <v>0</v>
      </c>
      <c r="R50" s="116">
        <v>5</v>
      </c>
      <c r="S50" s="114">
        <f t="shared" si="0"/>
        <v>283</v>
      </c>
      <c r="T50" s="114">
        <f t="shared" si="1"/>
        <v>727</v>
      </c>
      <c r="U50" s="114">
        <f t="shared" si="2"/>
        <v>1010</v>
      </c>
    </row>
    <row r="51" spans="1:21" ht="55.5">
      <c r="A51" s="149"/>
      <c r="B51" s="136"/>
      <c r="C51" s="131"/>
      <c r="D51" s="118" t="s">
        <v>111</v>
      </c>
      <c r="E51" s="119">
        <v>1997</v>
      </c>
      <c r="F51" s="119">
        <v>5874</v>
      </c>
      <c r="G51" s="119">
        <v>535</v>
      </c>
      <c r="H51" s="119">
        <v>1275</v>
      </c>
      <c r="I51" s="119">
        <v>134</v>
      </c>
      <c r="J51" s="119">
        <v>324</v>
      </c>
      <c r="K51" s="119">
        <v>6</v>
      </c>
      <c r="L51" s="119">
        <v>30</v>
      </c>
      <c r="M51" s="119">
        <v>17</v>
      </c>
      <c r="N51" s="119">
        <v>50</v>
      </c>
      <c r="O51" s="119">
        <v>22</v>
      </c>
      <c r="P51" s="119">
        <v>87</v>
      </c>
      <c r="Q51" s="119">
        <v>7</v>
      </c>
      <c r="R51" s="119">
        <v>21</v>
      </c>
      <c r="S51" s="114">
        <f t="shared" si="0"/>
        <v>2718</v>
      </c>
      <c r="T51" s="114">
        <f t="shared" si="1"/>
        <v>7661</v>
      </c>
      <c r="U51" s="114">
        <f t="shared" si="2"/>
        <v>10379</v>
      </c>
    </row>
    <row r="52" spans="1:21" ht="55.5">
      <c r="A52" s="149"/>
      <c r="B52" s="136" t="s">
        <v>48</v>
      </c>
      <c r="C52" s="131" t="s">
        <v>11</v>
      </c>
      <c r="D52" s="118" t="s">
        <v>110</v>
      </c>
      <c r="E52" s="115">
        <v>125</v>
      </c>
      <c r="F52" s="115">
        <v>605</v>
      </c>
      <c r="G52" s="115">
        <v>20</v>
      </c>
      <c r="H52" s="115">
        <v>72</v>
      </c>
      <c r="I52" s="115">
        <v>0</v>
      </c>
      <c r="J52" s="115">
        <v>0</v>
      </c>
      <c r="K52" s="115">
        <v>0</v>
      </c>
      <c r="L52" s="115">
        <v>3</v>
      </c>
      <c r="M52" s="116">
        <v>0</v>
      </c>
      <c r="N52" s="116">
        <v>4</v>
      </c>
      <c r="O52" s="116">
        <v>0</v>
      </c>
      <c r="P52" s="116">
        <v>5</v>
      </c>
      <c r="Q52" s="116">
        <v>0</v>
      </c>
      <c r="R52" s="116">
        <v>0</v>
      </c>
      <c r="S52" s="114">
        <f t="shared" si="0"/>
        <v>145</v>
      </c>
      <c r="T52" s="114">
        <f t="shared" si="1"/>
        <v>689</v>
      </c>
      <c r="U52" s="114">
        <f t="shared" si="2"/>
        <v>834</v>
      </c>
    </row>
    <row r="53" spans="1:21" ht="55.5">
      <c r="A53" s="149"/>
      <c r="B53" s="136"/>
      <c r="C53" s="131"/>
      <c r="D53" s="118" t="s">
        <v>111</v>
      </c>
      <c r="E53" s="119">
        <v>928</v>
      </c>
      <c r="F53" s="119">
        <v>3723</v>
      </c>
      <c r="G53" s="119">
        <v>28</v>
      </c>
      <c r="H53" s="119">
        <v>133</v>
      </c>
      <c r="I53" s="119">
        <v>0</v>
      </c>
      <c r="J53" s="119">
        <v>3</v>
      </c>
      <c r="K53" s="119">
        <v>2</v>
      </c>
      <c r="L53" s="119">
        <v>10</v>
      </c>
      <c r="M53" s="119">
        <v>0</v>
      </c>
      <c r="N53" s="119">
        <v>6</v>
      </c>
      <c r="O53" s="119">
        <v>8</v>
      </c>
      <c r="P53" s="119">
        <v>13</v>
      </c>
      <c r="Q53" s="119">
        <v>4</v>
      </c>
      <c r="R53" s="119">
        <v>1</v>
      </c>
      <c r="S53" s="114">
        <f t="shared" si="0"/>
        <v>970</v>
      </c>
      <c r="T53" s="114">
        <f t="shared" si="1"/>
        <v>3889</v>
      </c>
      <c r="U53" s="114">
        <f t="shared" si="2"/>
        <v>4859</v>
      </c>
    </row>
    <row r="54" spans="1:21" ht="55.5">
      <c r="A54" s="149"/>
      <c r="B54" s="136" t="s">
        <v>49</v>
      </c>
      <c r="C54" s="131" t="s">
        <v>11</v>
      </c>
      <c r="D54" s="118" t="s">
        <v>110</v>
      </c>
      <c r="E54" s="115">
        <v>23</v>
      </c>
      <c r="F54" s="115">
        <v>21</v>
      </c>
      <c r="G54" s="115">
        <v>1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6">
        <v>0</v>
      </c>
      <c r="N54" s="116">
        <v>2</v>
      </c>
      <c r="O54" s="116">
        <v>0</v>
      </c>
      <c r="P54" s="119">
        <v>0</v>
      </c>
      <c r="Q54" s="119">
        <v>0</v>
      </c>
      <c r="R54" s="119">
        <v>0</v>
      </c>
      <c r="S54" s="114">
        <f t="shared" si="0"/>
        <v>24</v>
      </c>
      <c r="T54" s="114">
        <f t="shared" si="1"/>
        <v>23</v>
      </c>
      <c r="U54" s="114">
        <f t="shared" si="2"/>
        <v>47</v>
      </c>
    </row>
    <row r="55" spans="1:21" ht="55.5">
      <c r="A55" s="149"/>
      <c r="B55" s="136"/>
      <c r="C55" s="131"/>
      <c r="D55" s="118" t="s">
        <v>111</v>
      </c>
      <c r="E55" s="119">
        <v>79</v>
      </c>
      <c r="F55" s="119">
        <v>76</v>
      </c>
      <c r="G55" s="119">
        <v>2</v>
      </c>
      <c r="H55" s="119">
        <v>4</v>
      </c>
      <c r="I55" s="119">
        <v>0</v>
      </c>
      <c r="J55" s="119">
        <v>0</v>
      </c>
      <c r="K55" s="119">
        <v>0</v>
      </c>
      <c r="L55" s="119">
        <v>1</v>
      </c>
      <c r="M55" s="119">
        <v>0</v>
      </c>
      <c r="N55" s="119">
        <v>2</v>
      </c>
      <c r="O55" s="119">
        <v>0</v>
      </c>
      <c r="P55" s="119">
        <v>0</v>
      </c>
      <c r="Q55" s="119">
        <v>0</v>
      </c>
      <c r="R55" s="119">
        <v>0</v>
      </c>
      <c r="S55" s="114">
        <f t="shared" si="0"/>
        <v>81</v>
      </c>
      <c r="T55" s="114">
        <f t="shared" si="1"/>
        <v>83</v>
      </c>
      <c r="U55" s="114">
        <f t="shared" si="2"/>
        <v>164</v>
      </c>
    </row>
    <row r="56" spans="1:21" ht="55.5">
      <c r="A56" s="149"/>
      <c r="B56" s="136" t="s">
        <v>50</v>
      </c>
      <c r="C56" s="131" t="s">
        <v>11</v>
      </c>
      <c r="D56" s="118" t="s">
        <v>110</v>
      </c>
      <c r="E56" s="115">
        <v>13</v>
      </c>
      <c r="F56" s="115">
        <v>19</v>
      </c>
      <c r="G56" s="115">
        <v>2</v>
      </c>
      <c r="H56" s="115">
        <v>5</v>
      </c>
      <c r="I56" s="115">
        <v>0</v>
      </c>
      <c r="J56" s="115">
        <v>1</v>
      </c>
      <c r="K56" s="115">
        <v>0</v>
      </c>
      <c r="L56" s="115">
        <v>0</v>
      </c>
      <c r="M56" s="116">
        <v>0</v>
      </c>
      <c r="N56" s="116">
        <v>1</v>
      </c>
      <c r="O56" s="119">
        <v>0</v>
      </c>
      <c r="P56" s="119">
        <v>0</v>
      </c>
      <c r="Q56" s="119">
        <v>0</v>
      </c>
      <c r="R56" s="119">
        <v>0</v>
      </c>
      <c r="S56" s="114">
        <f t="shared" si="0"/>
        <v>15</v>
      </c>
      <c r="T56" s="114">
        <f t="shared" si="1"/>
        <v>26</v>
      </c>
      <c r="U56" s="114">
        <f t="shared" si="2"/>
        <v>41</v>
      </c>
    </row>
    <row r="57" spans="1:21" ht="55.5">
      <c r="A57" s="149"/>
      <c r="B57" s="136"/>
      <c r="C57" s="131"/>
      <c r="D57" s="118" t="s">
        <v>111</v>
      </c>
      <c r="E57" s="119">
        <v>74</v>
      </c>
      <c r="F57" s="119">
        <v>89</v>
      </c>
      <c r="G57" s="119">
        <v>8</v>
      </c>
      <c r="H57" s="119">
        <v>9</v>
      </c>
      <c r="I57" s="119">
        <v>0</v>
      </c>
      <c r="J57" s="119">
        <v>2</v>
      </c>
      <c r="K57" s="119">
        <v>0</v>
      </c>
      <c r="L57" s="119">
        <v>2</v>
      </c>
      <c r="M57" s="119">
        <v>0</v>
      </c>
      <c r="N57" s="119">
        <v>3</v>
      </c>
      <c r="O57" s="119">
        <v>0</v>
      </c>
      <c r="P57" s="119">
        <v>0</v>
      </c>
      <c r="Q57" s="119">
        <v>0</v>
      </c>
      <c r="R57" s="119">
        <v>0</v>
      </c>
      <c r="S57" s="114">
        <f t="shared" si="0"/>
        <v>82</v>
      </c>
      <c r="T57" s="114">
        <f t="shared" si="1"/>
        <v>105</v>
      </c>
      <c r="U57" s="114">
        <f t="shared" si="2"/>
        <v>187</v>
      </c>
    </row>
    <row r="58" spans="1:21" ht="55.5">
      <c r="A58" s="149"/>
      <c r="B58" s="136" t="s">
        <v>51</v>
      </c>
      <c r="C58" s="131" t="s">
        <v>11</v>
      </c>
      <c r="D58" s="118" t="s">
        <v>110</v>
      </c>
      <c r="E58" s="115">
        <v>11</v>
      </c>
      <c r="F58" s="115">
        <v>13</v>
      </c>
      <c r="G58" s="115">
        <v>0</v>
      </c>
      <c r="H58" s="115">
        <v>1</v>
      </c>
      <c r="I58" s="115">
        <v>0</v>
      </c>
      <c r="J58" s="115">
        <v>0</v>
      </c>
      <c r="K58" s="115">
        <v>0</v>
      </c>
      <c r="L58" s="115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4">
        <f t="shared" si="0"/>
        <v>11</v>
      </c>
      <c r="T58" s="114">
        <f t="shared" si="1"/>
        <v>14</v>
      </c>
      <c r="U58" s="114">
        <f t="shared" si="2"/>
        <v>25</v>
      </c>
    </row>
    <row r="59" spans="1:21" ht="55.5">
      <c r="A59" s="149"/>
      <c r="B59" s="136"/>
      <c r="C59" s="131"/>
      <c r="D59" s="118" t="s">
        <v>111</v>
      </c>
      <c r="E59" s="119">
        <v>38</v>
      </c>
      <c r="F59" s="119">
        <v>54</v>
      </c>
      <c r="G59" s="119">
        <v>2</v>
      </c>
      <c r="H59" s="119">
        <v>3</v>
      </c>
      <c r="I59" s="119">
        <v>0</v>
      </c>
      <c r="J59" s="119">
        <v>0</v>
      </c>
      <c r="K59" s="119">
        <v>0</v>
      </c>
      <c r="L59" s="119">
        <v>1</v>
      </c>
      <c r="M59" s="119">
        <v>0</v>
      </c>
      <c r="N59" s="119">
        <v>1</v>
      </c>
      <c r="O59" s="119">
        <v>0</v>
      </c>
      <c r="P59" s="119">
        <v>3</v>
      </c>
      <c r="Q59" s="119">
        <v>0</v>
      </c>
      <c r="R59" s="119">
        <v>0</v>
      </c>
      <c r="S59" s="114">
        <f t="shared" si="0"/>
        <v>40</v>
      </c>
      <c r="T59" s="114">
        <f t="shared" si="1"/>
        <v>62</v>
      </c>
      <c r="U59" s="114">
        <f t="shared" si="2"/>
        <v>102</v>
      </c>
    </row>
    <row r="60" spans="1:21" ht="55.5">
      <c r="A60" s="149"/>
      <c r="B60" s="136" t="s">
        <v>52</v>
      </c>
      <c r="C60" s="131" t="s">
        <v>11</v>
      </c>
      <c r="D60" s="118" t="s">
        <v>110</v>
      </c>
      <c r="E60" s="115">
        <v>14</v>
      </c>
      <c r="F60" s="115">
        <v>20</v>
      </c>
      <c r="G60" s="115">
        <v>1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6">
        <v>0</v>
      </c>
      <c r="N60" s="116">
        <v>0</v>
      </c>
      <c r="O60" s="119">
        <v>0</v>
      </c>
      <c r="P60" s="119">
        <v>0</v>
      </c>
      <c r="Q60" s="119">
        <v>0</v>
      </c>
      <c r="R60" s="119">
        <v>0</v>
      </c>
      <c r="S60" s="114">
        <f t="shared" si="0"/>
        <v>15</v>
      </c>
      <c r="T60" s="114">
        <f t="shared" si="1"/>
        <v>20</v>
      </c>
      <c r="U60" s="114">
        <f t="shared" si="2"/>
        <v>35</v>
      </c>
    </row>
    <row r="61" spans="1:21" ht="55.5">
      <c r="A61" s="149"/>
      <c r="B61" s="136"/>
      <c r="C61" s="131"/>
      <c r="D61" s="118" t="s">
        <v>111</v>
      </c>
      <c r="E61" s="119">
        <v>85</v>
      </c>
      <c r="F61" s="119">
        <v>88</v>
      </c>
      <c r="G61" s="119">
        <v>3</v>
      </c>
      <c r="H61" s="119">
        <v>6</v>
      </c>
      <c r="I61" s="119">
        <v>1</v>
      </c>
      <c r="J61" s="119">
        <v>0</v>
      </c>
      <c r="K61" s="119">
        <v>0</v>
      </c>
      <c r="L61" s="119">
        <v>1</v>
      </c>
      <c r="M61" s="119">
        <v>0</v>
      </c>
      <c r="N61" s="119">
        <v>1</v>
      </c>
      <c r="O61" s="119">
        <v>0</v>
      </c>
      <c r="P61" s="119">
        <v>3</v>
      </c>
      <c r="Q61" s="119">
        <v>0</v>
      </c>
      <c r="R61" s="119">
        <v>0</v>
      </c>
      <c r="S61" s="114">
        <f t="shared" si="0"/>
        <v>89</v>
      </c>
      <c r="T61" s="114">
        <f t="shared" si="1"/>
        <v>99</v>
      </c>
      <c r="U61" s="114">
        <f t="shared" si="2"/>
        <v>188</v>
      </c>
    </row>
    <row r="62" spans="1:21" ht="55.5">
      <c r="A62" s="149"/>
      <c r="B62" s="136" t="s">
        <v>53</v>
      </c>
      <c r="C62" s="131" t="s">
        <v>11</v>
      </c>
      <c r="D62" s="118" t="s">
        <v>110</v>
      </c>
      <c r="E62" s="115">
        <v>154</v>
      </c>
      <c r="F62" s="115">
        <v>209</v>
      </c>
      <c r="G62" s="115">
        <v>1</v>
      </c>
      <c r="H62" s="115">
        <v>6</v>
      </c>
      <c r="I62" s="115">
        <v>0</v>
      </c>
      <c r="J62" s="115">
        <v>0</v>
      </c>
      <c r="K62" s="115">
        <v>0</v>
      </c>
      <c r="L62" s="115">
        <v>0</v>
      </c>
      <c r="M62" s="116">
        <v>1</v>
      </c>
      <c r="N62" s="116">
        <v>2</v>
      </c>
      <c r="O62" s="116">
        <v>0</v>
      </c>
      <c r="P62" s="116">
        <v>0</v>
      </c>
      <c r="Q62" s="119">
        <v>0</v>
      </c>
      <c r="R62" s="119">
        <v>0</v>
      </c>
      <c r="S62" s="114">
        <f t="shared" si="0"/>
        <v>156</v>
      </c>
      <c r="T62" s="114">
        <f t="shared" si="1"/>
        <v>217</v>
      </c>
      <c r="U62" s="114">
        <f t="shared" si="2"/>
        <v>373</v>
      </c>
    </row>
    <row r="63" spans="1:21" ht="55.5">
      <c r="A63" s="149"/>
      <c r="B63" s="136"/>
      <c r="C63" s="131"/>
      <c r="D63" s="118" t="s">
        <v>111</v>
      </c>
      <c r="E63" s="119">
        <v>1123</v>
      </c>
      <c r="F63" s="119">
        <v>1501</v>
      </c>
      <c r="G63" s="119">
        <v>13</v>
      </c>
      <c r="H63" s="119">
        <v>19</v>
      </c>
      <c r="I63" s="119">
        <v>0</v>
      </c>
      <c r="J63" s="119">
        <v>1</v>
      </c>
      <c r="K63" s="119">
        <v>0</v>
      </c>
      <c r="L63" s="119">
        <v>0</v>
      </c>
      <c r="M63" s="119">
        <v>2</v>
      </c>
      <c r="N63" s="119">
        <v>8</v>
      </c>
      <c r="O63" s="119">
        <v>1</v>
      </c>
      <c r="P63" s="119">
        <v>3</v>
      </c>
      <c r="Q63" s="119">
        <v>2</v>
      </c>
      <c r="R63" s="119">
        <v>0</v>
      </c>
      <c r="S63" s="114">
        <f t="shared" si="0"/>
        <v>1141</v>
      </c>
      <c r="T63" s="114">
        <f t="shared" si="1"/>
        <v>1532</v>
      </c>
      <c r="U63" s="114">
        <f t="shared" si="2"/>
        <v>2673</v>
      </c>
    </row>
    <row r="64" spans="1:21" ht="55.5">
      <c r="A64" s="149"/>
      <c r="B64" s="136" t="s">
        <v>54</v>
      </c>
      <c r="C64" s="131" t="s">
        <v>11</v>
      </c>
      <c r="D64" s="118" t="s">
        <v>110</v>
      </c>
      <c r="E64" s="115">
        <v>123</v>
      </c>
      <c r="F64" s="115">
        <v>262</v>
      </c>
      <c r="G64" s="115">
        <v>0</v>
      </c>
      <c r="H64" s="115">
        <v>11</v>
      </c>
      <c r="I64" s="115">
        <v>0</v>
      </c>
      <c r="J64" s="115">
        <v>0</v>
      </c>
      <c r="K64" s="115">
        <v>0</v>
      </c>
      <c r="L64" s="115">
        <v>0</v>
      </c>
      <c r="M64" s="116">
        <v>2</v>
      </c>
      <c r="N64" s="116">
        <v>0</v>
      </c>
      <c r="O64" s="116">
        <v>0</v>
      </c>
      <c r="P64" s="119">
        <v>2</v>
      </c>
      <c r="Q64" s="119">
        <v>0</v>
      </c>
      <c r="R64" s="119">
        <v>0</v>
      </c>
      <c r="S64" s="114">
        <f t="shared" si="0"/>
        <v>125</v>
      </c>
      <c r="T64" s="114">
        <f t="shared" si="1"/>
        <v>275</v>
      </c>
      <c r="U64" s="114">
        <f t="shared" si="2"/>
        <v>400</v>
      </c>
    </row>
    <row r="65" spans="1:21" ht="55.5">
      <c r="A65" s="149"/>
      <c r="B65" s="136"/>
      <c r="C65" s="131"/>
      <c r="D65" s="118" t="s">
        <v>111</v>
      </c>
      <c r="E65" s="119">
        <v>955</v>
      </c>
      <c r="F65" s="119">
        <v>1485</v>
      </c>
      <c r="G65" s="119">
        <v>7</v>
      </c>
      <c r="H65" s="119">
        <v>22</v>
      </c>
      <c r="I65" s="119">
        <v>0</v>
      </c>
      <c r="J65" s="119">
        <v>0</v>
      </c>
      <c r="K65" s="119">
        <v>0</v>
      </c>
      <c r="L65" s="119">
        <v>0</v>
      </c>
      <c r="M65" s="119">
        <v>6</v>
      </c>
      <c r="N65" s="119">
        <v>4</v>
      </c>
      <c r="O65" s="119">
        <v>1</v>
      </c>
      <c r="P65" s="119">
        <v>5</v>
      </c>
      <c r="Q65" s="119">
        <v>0</v>
      </c>
      <c r="R65" s="119">
        <v>0</v>
      </c>
      <c r="S65" s="114">
        <f t="shared" si="0"/>
        <v>969</v>
      </c>
      <c r="T65" s="114">
        <f t="shared" si="1"/>
        <v>1516</v>
      </c>
      <c r="U65" s="114">
        <f t="shared" si="2"/>
        <v>2485</v>
      </c>
    </row>
    <row r="66" spans="1:21" ht="55.5">
      <c r="A66" s="149"/>
      <c r="B66" s="136" t="s">
        <v>55</v>
      </c>
      <c r="C66" s="131" t="s">
        <v>11</v>
      </c>
      <c r="D66" s="118" t="s">
        <v>110</v>
      </c>
      <c r="E66" s="115">
        <v>146</v>
      </c>
      <c r="F66" s="115">
        <v>163</v>
      </c>
      <c r="G66" s="115">
        <v>2</v>
      </c>
      <c r="H66" s="115">
        <v>8</v>
      </c>
      <c r="I66" s="115">
        <v>0</v>
      </c>
      <c r="J66" s="115">
        <v>1</v>
      </c>
      <c r="K66" s="119">
        <v>0</v>
      </c>
      <c r="L66" s="119">
        <v>0</v>
      </c>
      <c r="M66" s="119">
        <v>1</v>
      </c>
      <c r="N66" s="119">
        <v>1</v>
      </c>
      <c r="O66" s="119">
        <v>0</v>
      </c>
      <c r="P66" s="119">
        <v>0</v>
      </c>
      <c r="Q66" s="119">
        <v>0</v>
      </c>
      <c r="R66" s="119">
        <v>0</v>
      </c>
      <c r="S66" s="114">
        <f t="shared" si="0"/>
        <v>149</v>
      </c>
      <c r="T66" s="114">
        <f t="shared" si="1"/>
        <v>173</v>
      </c>
      <c r="U66" s="114">
        <f t="shared" si="2"/>
        <v>322</v>
      </c>
    </row>
    <row r="67" spans="1:21" ht="55.5">
      <c r="A67" s="149"/>
      <c r="B67" s="136"/>
      <c r="C67" s="131"/>
      <c r="D67" s="118" t="s">
        <v>111</v>
      </c>
      <c r="E67" s="119">
        <v>772</v>
      </c>
      <c r="F67" s="119">
        <v>956</v>
      </c>
      <c r="G67" s="119">
        <v>14</v>
      </c>
      <c r="H67" s="119">
        <v>43</v>
      </c>
      <c r="I67" s="119">
        <v>2</v>
      </c>
      <c r="J67" s="119">
        <v>3</v>
      </c>
      <c r="K67" s="119">
        <v>0</v>
      </c>
      <c r="L67" s="119">
        <v>2</v>
      </c>
      <c r="M67" s="119">
        <v>1</v>
      </c>
      <c r="N67" s="119">
        <v>3</v>
      </c>
      <c r="O67" s="119">
        <v>0</v>
      </c>
      <c r="P67" s="119">
        <v>4</v>
      </c>
      <c r="Q67" s="119">
        <v>0</v>
      </c>
      <c r="R67" s="119">
        <v>0</v>
      </c>
      <c r="S67" s="114">
        <f t="shared" si="0"/>
        <v>789</v>
      </c>
      <c r="T67" s="114">
        <f t="shared" si="1"/>
        <v>1011</v>
      </c>
      <c r="U67" s="114">
        <f t="shared" si="2"/>
        <v>1800</v>
      </c>
    </row>
    <row r="68" spans="1:21" ht="55.5">
      <c r="A68" s="149"/>
      <c r="B68" s="136" t="s">
        <v>56</v>
      </c>
      <c r="C68" s="131" t="s">
        <v>11</v>
      </c>
      <c r="D68" s="118" t="s">
        <v>110</v>
      </c>
      <c r="E68" s="115">
        <v>98</v>
      </c>
      <c r="F68" s="115">
        <v>310</v>
      </c>
      <c r="G68" s="115">
        <v>8</v>
      </c>
      <c r="H68" s="115">
        <v>27</v>
      </c>
      <c r="I68" s="115">
        <v>0</v>
      </c>
      <c r="J68" s="115">
        <v>0</v>
      </c>
      <c r="K68" s="115">
        <v>1</v>
      </c>
      <c r="L68" s="115">
        <v>1</v>
      </c>
      <c r="M68" s="116">
        <v>0</v>
      </c>
      <c r="N68" s="116">
        <v>0</v>
      </c>
      <c r="O68" s="116">
        <v>0</v>
      </c>
      <c r="P68" s="116">
        <v>1</v>
      </c>
      <c r="Q68" s="119">
        <v>0</v>
      </c>
      <c r="R68" s="119">
        <v>0</v>
      </c>
      <c r="S68" s="114">
        <f t="shared" si="0"/>
        <v>107</v>
      </c>
      <c r="T68" s="114">
        <f t="shared" si="1"/>
        <v>339</v>
      </c>
      <c r="U68" s="114">
        <f t="shared" si="2"/>
        <v>446</v>
      </c>
    </row>
    <row r="69" spans="1:21" ht="55.5">
      <c r="A69" s="149"/>
      <c r="B69" s="136"/>
      <c r="C69" s="131"/>
      <c r="D69" s="118" t="s">
        <v>111</v>
      </c>
      <c r="E69" s="119">
        <v>855</v>
      </c>
      <c r="F69" s="119">
        <v>1687</v>
      </c>
      <c r="G69" s="119">
        <v>101</v>
      </c>
      <c r="H69" s="119">
        <v>190</v>
      </c>
      <c r="I69" s="119">
        <v>4</v>
      </c>
      <c r="J69" s="119">
        <v>8</v>
      </c>
      <c r="K69" s="119">
        <v>1</v>
      </c>
      <c r="L69" s="119">
        <v>3</v>
      </c>
      <c r="M69" s="119">
        <v>0</v>
      </c>
      <c r="N69" s="119">
        <v>6</v>
      </c>
      <c r="O69" s="119">
        <v>1</v>
      </c>
      <c r="P69" s="119">
        <v>5</v>
      </c>
      <c r="Q69" s="119">
        <v>0</v>
      </c>
      <c r="R69" s="119">
        <v>2</v>
      </c>
      <c r="S69" s="114">
        <f t="shared" si="0"/>
        <v>962</v>
      </c>
      <c r="T69" s="114">
        <f t="shared" si="1"/>
        <v>1901</v>
      </c>
      <c r="U69" s="114">
        <f t="shared" si="2"/>
        <v>2863</v>
      </c>
    </row>
    <row r="70" spans="1:21" ht="55.5">
      <c r="A70" s="149"/>
      <c r="B70" s="136" t="s">
        <v>57</v>
      </c>
      <c r="C70" s="131" t="s">
        <v>11</v>
      </c>
      <c r="D70" s="118" t="s">
        <v>110</v>
      </c>
      <c r="E70" s="115">
        <v>48</v>
      </c>
      <c r="F70" s="115">
        <v>62</v>
      </c>
      <c r="G70" s="115">
        <v>2</v>
      </c>
      <c r="H70" s="115">
        <v>1</v>
      </c>
      <c r="I70" s="115">
        <v>0</v>
      </c>
      <c r="J70" s="115">
        <v>0</v>
      </c>
      <c r="K70" s="115">
        <v>0</v>
      </c>
      <c r="L70" s="115">
        <v>0</v>
      </c>
      <c r="M70" s="116">
        <v>0</v>
      </c>
      <c r="N70" s="116">
        <v>0</v>
      </c>
      <c r="O70" s="119">
        <v>0</v>
      </c>
      <c r="P70" s="119">
        <v>1</v>
      </c>
      <c r="Q70" s="119">
        <v>0</v>
      </c>
      <c r="R70" s="119">
        <v>0</v>
      </c>
      <c r="S70" s="114">
        <f t="shared" si="0"/>
        <v>50</v>
      </c>
      <c r="T70" s="114">
        <f t="shared" si="1"/>
        <v>64</v>
      </c>
      <c r="U70" s="114">
        <f t="shared" si="2"/>
        <v>114</v>
      </c>
    </row>
    <row r="71" spans="1:21" ht="55.5">
      <c r="A71" s="149"/>
      <c r="B71" s="136"/>
      <c r="C71" s="131"/>
      <c r="D71" s="118" t="s">
        <v>111</v>
      </c>
      <c r="E71" s="119">
        <v>436</v>
      </c>
      <c r="F71" s="119">
        <v>606</v>
      </c>
      <c r="G71" s="119">
        <v>24</v>
      </c>
      <c r="H71" s="119">
        <v>12</v>
      </c>
      <c r="I71" s="119">
        <v>1</v>
      </c>
      <c r="J71" s="119">
        <v>1</v>
      </c>
      <c r="K71" s="119">
        <v>0</v>
      </c>
      <c r="L71" s="119">
        <v>2</v>
      </c>
      <c r="M71" s="119">
        <v>3</v>
      </c>
      <c r="N71" s="119">
        <v>4</v>
      </c>
      <c r="O71" s="119">
        <v>1</v>
      </c>
      <c r="P71" s="119">
        <v>7</v>
      </c>
      <c r="Q71" s="119">
        <v>0</v>
      </c>
      <c r="R71" s="119">
        <v>1</v>
      </c>
      <c r="S71" s="114">
        <f t="shared" si="0"/>
        <v>465</v>
      </c>
      <c r="T71" s="114">
        <f t="shared" si="1"/>
        <v>633</v>
      </c>
      <c r="U71" s="114">
        <f t="shared" si="2"/>
        <v>1098</v>
      </c>
    </row>
    <row r="72" spans="1:21" ht="55.5">
      <c r="A72" s="149"/>
      <c r="B72" s="136" t="s">
        <v>59</v>
      </c>
      <c r="C72" s="131" t="s">
        <v>11</v>
      </c>
      <c r="D72" s="118" t="s">
        <v>110</v>
      </c>
      <c r="E72" s="115">
        <v>58</v>
      </c>
      <c r="F72" s="115">
        <v>147</v>
      </c>
      <c r="G72" s="115">
        <v>4</v>
      </c>
      <c r="H72" s="115">
        <v>11</v>
      </c>
      <c r="I72" s="115">
        <v>1</v>
      </c>
      <c r="J72" s="115">
        <v>0</v>
      </c>
      <c r="K72" s="115">
        <v>0</v>
      </c>
      <c r="L72" s="115">
        <v>0</v>
      </c>
      <c r="M72" s="116">
        <v>0</v>
      </c>
      <c r="N72" s="116">
        <v>2</v>
      </c>
      <c r="O72" s="116">
        <v>0</v>
      </c>
      <c r="P72" s="116">
        <v>0</v>
      </c>
      <c r="Q72" s="119">
        <v>0</v>
      </c>
      <c r="R72" s="119">
        <v>0</v>
      </c>
      <c r="S72" s="114">
        <f t="shared" si="0"/>
        <v>63</v>
      </c>
      <c r="T72" s="114">
        <f t="shared" si="1"/>
        <v>160</v>
      </c>
      <c r="U72" s="114">
        <f t="shared" si="2"/>
        <v>223</v>
      </c>
    </row>
    <row r="73" spans="1:21" ht="55.5">
      <c r="A73" s="149"/>
      <c r="B73" s="136"/>
      <c r="C73" s="131"/>
      <c r="D73" s="118" t="s">
        <v>111</v>
      </c>
      <c r="E73" s="119">
        <v>324</v>
      </c>
      <c r="F73" s="119">
        <v>1245</v>
      </c>
      <c r="G73" s="119">
        <v>35</v>
      </c>
      <c r="H73" s="119">
        <v>75</v>
      </c>
      <c r="I73" s="119">
        <v>2</v>
      </c>
      <c r="J73" s="119">
        <v>0</v>
      </c>
      <c r="K73" s="119">
        <v>0</v>
      </c>
      <c r="L73" s="119">
        <v>1</v>
      </c>
      <c r="M73" s="119">
        <v>1</v>
      </c>
      <c r="N73" s="119">
        <v>6</v>
      </c>
      <c r="O73" s="119">
        <v>1</v>
      </c>
      <c r="P73" s="119">
        <v>2</v>
      </c>
      <c r="Q73" s="119">
        <v>0</v>
      </c>
      <c r="R73" s="119">
        <v>0</v>
      </c>
      <c r="S73" s="114">
        <f aca="true" t="shared" si="5" ref="S73:S136">Q73+O73+M73+K73+I73+G73+E73</f>
        <v>363</v>
      </c>
      <c r="T73" s="114">
        <f aca="true" t="shared" si="6" ref="T73:T136">R73+P73+N73+L73+J73+H73+F73</f>
        <v>1329</v>
      </c>
      <c r="U73" s="114">
        <f aca="true" t="shared" si="7" ref="U73:U136">T73+S73</f>
        <v>1692</v>
      </c>
    </row>
    <row r="74" spans="1:21" ht="55.5">
      <c r="A74" s="149"/>
      <c r="B74" s="137" t="s">
        <v>160</v>
      </c>
      <c r="C74" s="130" t="s">
        <v>11</v>
      </c>
      <c r="D74" s="114" t="s">
        <v>110</v>
      </c>
      <c r="E74" s="117">
        <f>E72+E70+E68+E66+E64+E62+E60+E58+E56+E54+E52+E50+E48</f>
        <v>1318</v>
      </c>
      <c r="F74" s="117">
        <f aca="true" t="shared" si="8" ref="F74:R74">F72+F70+F68+F66+F64+F62+F60+F58+F56+F54+F52+F50+F48</f>
        <v>3202</v>
      </c>
      <c r="G74" s="117">
        <f t="shared" si="8"/>
        <v>73</v>
      </c>
      <c r="H74" s="117">
        <f t="shared" si="8"/>
        <v>238</v>
      </c>
      <c r="I74" s="117">
        <f t="shared" si="8"/>
        <v>2</v>
      </c>
      <c r="J74" s="117">
        <f t="shared" si="8"/>
        <v>4</v>
      </c>
      <c r="K74" s="117">
        <f t="shared" si="8"/>
        <v>1</v>
      </c>
      <c r="L74" s="117">
        <f t="shared" si="8"/>
        <v>8</v>
      </c>
      <c r="M74" s="117">
        <f t="shared" si="8"/>
        <v>6</v>
      </c>
      <c r="N74" s="117">
        <f t="shared" si="8"/>
        <v>17</v>
      </c>
      <c r="O74" s="117">
        <f t="shared" si="8"/>
        <v>1</v>
      </c>
      <c r="P74" s="117">
        <f t="shared" si="8"/>
        <v>20</v>
      </c>
      <c r="Q74" s="117">
        <f t="shared" si="8"/>
        <v>0</v>
      </c>
      <c r="R74" s="117">
        <f t="shared" si="8"/>
        <v>7</v>
      </c>
      <c r="S74" s="117">
        <f t="shared" si="5"/>
        <v>1401</v>
      </c>
      <c r="T74" s="117">
        <f t="shared" si="6"/>
        <v>3496</v>
      </c>
      <c r="U74" s="117">
        <f t="shared" si="7"/>
        <v>4897</v>
      </c>
    </row>
    <row r="75" spans="1:21" ht="55.5">
      <c r="A75" s="150"/>
      <c r="B75" s="137"/>
      <c r="C75" s="130"/>
      <c r="D75" s="114" t="s">
        <v>111</v>
      </c>
      <c r="E75" s="117">
        <f>E73+E71+E69+E67+E65+E63+E61+E59+E57+E55+E53+E51+E49</f>
        <v>10266</v>
      </c>
      <c r="F75" s="117">
        <f aca="true" t="shared" si="9" ref="F75:R75">F73+F71+F69+F67+F65+F63+F61+F59+F57+F55+F53+F51+F49</f>
        <v>22625</v>
      </c>
      <c r="G75" s="117">
        <f t="shared" si="9"/>
        <v>895</v>
      </c>
      <c r="H75" s="117">
        <f t="shared" si="9"/>
        <v>2074</v>
      </c>
      <c r="I75" s="117">
        <f t="shared" si="9"/>
        <v>147</v>
      </c>
      <c r="J75" s="117">
        <f t="shared" si="9"/>
        <v>350</v>
      </c>
      <c r="K75" s="117">
        <f t="shared" si="9"/>
        <v>10</v>
      </c>
      <c r="L75" s="117">
        <f t="shared" si="9"/>
        <v>62</v>
      </c>
      <c r="M75" s="117">
        <f t="shared" si="9"/>
        <v>37</v>
      </c>
      <c r="N75" s="117">
        <f t="shared" si="9"/>
        <v>111</v>
      </c>
      <c r="O75" s="117">
        <f t="shared" si="9"/>
        <v>49</v>
      </c>
      <c r="P75" s="117">
        <f t="shared" si="9"/>
        <v>170</v>
      </c>
      <c r="Q75" s="117">
        <f t="shared" si="9"/>
        <v>13</v>
      </c>
      <c r="R75" s="117">
        <f t="shared" si="9"/>
        <v>30</v>
      </c>
      <c r="S75" s="117">
        <f t="shared" si="5"/>
        <v>11417</v>
      </c>
      <c r="T75" s="117">
        <f t="shared" si="6"/>
        <v>25422</v>
      </c>
      <c r="U75" s="117">
        <f t="shared" si="7"/>
        <v>36839</v>
      </c>
    </row>
    <row r="76" spans="1:21" ht="55.5">
      <c r="A76" s="136" t="s">
        <v>58</v>
      </c>
      <c r="B76" s="136"/>
      <c r="C76" s="131" t="s">
        <v>11</v>
      </c>
      <c r="D76" s="118" t="s">
        <v>110</v>
      </c>
      <c r="E76" s="115">
        <v>48</v>
      </c>
      <c r="F76" s="115">
        <v>39</v>
      </c>
      <c r="G76" s="115">
        <v>2</v>
      </c>
      <c r="H76" s="115">
        <v>1</v>
      </c>
      <c r="I76" s="115">
        <v>2</v>
      </c>
      <c r="J76" s="115">
        <v>0</v>
      </c>
      <c r="K76" s="115">
        <v>1</v>
      </c>
      <c r="L76" s="115">
        <v>0</v>
      </c>
      <c r="M76" s="116">
        <v>0</v>
      </c>
      <c r="N76" s="116">
        <v>0</v>
      </c>
      <c r="O76" s="116">
        <v>0</v>
      </c>
      <c r="P76" s="116">
        <v>0</v>
      </c>
      <c r="Q76" s="119">
        <v>0</v>
      </c>
      <c r="R76" s="119">
        <v>0</v>
      </c>
      <c r="S76" s="117">
        <f t="shared" si="5"/>
        <v>53</v>
      </c>
      <c r="T76" s="117">
        <f t="shared" si="6"/>
        <v>40</v>
      </c>
      <c r="U76" s="117">
        <f t="shared" si="7"/>
        <v>93</v>
      </c>
    </row>
    <row r="77" spans="1:21" ht="55.5">
      <c r="A77" s="136"/>
      <c r="B77" s="136"/>
      <c r="C77" s="131"/>
      <c r="D77" s="118" t="s">
        <v>111</v>
      </c>
      <c r="E77" s="119">
        <v>445</v>
      </c>
      <c r="F77" s="119">
        <v>632</v>
      </c>
      <c r="G77" s="119">
        <v>12</v>
      </c>
      <c r="H77" s="119">
        <v>13</v>
      </c>
      <c r="I77" s="119">
        <v>3</v>
      </c>
      <c r="J77" s="119">
        <v>0</v>
      </c>
      <c r="K77" s="119">
        <v>3</v>
      </c>
      <c r="L77" s="119">
        <v>8</v>
      </c>
      <c r="M77" s="119">
        <v>2</v>
      </c>
      <c r="N77" s="119">
        <v>3</v>
      </c>
      <c r="O77" s="119">
        <v>8</v>
      </c>
      <c r="P77" s="119">
        <v>14</v>
      </c>
      <c r="Q77" s="119">
        <v>2</v>
      </c>
      <c r="R77" s="119">
        <v>4</v>
      </c>
      <c r="S77" s="114">
        <f t="shared" si="5"/>
        <v>475</v>
      </c>
      <c r="T77" s="114">
        <f t="shared" si="6"/>
        <v>674</v>
      </c>
      <c r="U77" s="114">
        <f t="shared" si="7"/>
        <v>1149</v>
      </c>
    </row>
    <row r="78" spans="1:21" ht="55.5">
      <c r="A78" s="129" t="s">
        <v>61</v>
      </c>
      <c r="B78" s="136" t="s">
        <v>46</v>
      </c>
      <c r="C78" s="136" t="s">
        <v>22</v>
      </c>
      <c r="D78" s="118" t="s">
        <v>110</v>
      </c>
      <c r="E78" s="116">
        <v>48</v>
      </c>
      <c r="F78" s="116">
        <v>195</v>
      </c>
      <c r="G78" s="116">
        <v>2</v>
      </c>
      <c r="H78" s="116">
        <v>2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0</v>
      </c>
      <c r="R78" s="115">
        <v>0</v>
      </c>
      <c r="S78" s="114">
        <f t="shared" si="5"/>
        <v>50</v>
      </c>
      <c r="T78" s="114">
        <f t="shared" si="6"/>
        <v>197</v>
      </c>
      <c r="U78" s="114">
        <f t="shared" si="7"/>
        <v>247</v>
      </c>
    </row>
    <row r="79" spans="1:21" ht="55.5">
      <c r="A79" s="129"/>
      <c r="B79" s="136"/>
      <c r="C79" s="136"/>
      <c r="D79" s="118" t="s">
        <v>111</v>
      </c>
      <c r="E79" s="115">
        <v>484</v>
      </c>
      <c r="F79" s="115">
        <v>1090</v>
      </c>
      <c r="G79" s="115">
        <v>20</v>
      </c>
      <c r="H79" s="115">
        <v>22</v>
      </c>
      <c r="I79" s="115">
        <v>2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2</v>
      </c>
      <c r="P79" s="115">
        <v>5</v>
      </c>
      <c r="Q79" s="115">
        <v>0</v>
      </c>
      <c r="R79" s="115">
        <v>0</v>
      </c>
      <c r="S79" s="114">
        <f t="shared" si="5"/>
        <v>508</v>
      </c>
      <c r="T79" s="114">
        <f t="shared" si="6"/>
        <v>1117</v>
      </c>
      <c r="U79" s="114">
        <f t="shared" si="7"/>
        <v>1625</v>
      </c>
    </row>
    <row r="80" spans="1:21" ht="55.5">
      <c r="A80" s="129"/>
      <c r="B80" s="136" t="s">
        <v>56</v>
      </c>
      <c r="C80" s="136" t="s">
        <v>22</v>
      </c>
      <c r="D80" s="118" t="s">
        <v>110</v>
      </c>
      <c r="E80" s="116">
        <v>7</v>
      </c>
      <c r="F80" s="116">
        <v>106</v>
      </c>
      <c r="G80" s="116">
        <v>1</v>
      </c>
      <c r="H80" s="116">
        <v>1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1</v>
      </c>
      <c r="Q80" s="115">
        <v>0</v>
      </c>
      <c r="R80" s="115">
        <v>0</v>
      </c>
      <c r="S80" s="114">
        <f t="shared" si="5"/>
        <v>8</v>
      </c>
      <c r="T80" s="114">
        <f t="shared" si="6"/>
        <v>108</v>
      </c>
      <c r="U80" s="114">
        <f t="shared" si="7"/>
        <v>116</v>
      </c>
    </row>
    <row r="81" spans="1:21" ht="55.5">
      <c r="A81" s="129"/>
      <c r="B81" s="136"/>
      <c r="C81" s="136"/>
      <c r="D81" s="118" t="s">
        <v>111</v>
      </c>
      <c r="E81" s="115">
        <v>15</v>
      </c>
      <c r="F81" s="115">
        <v>216</v>
      </c>
      <c r="G81" s="115">
        <v>1</v>
      </c>
      <c r="H81" s="115">
        <v>6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2</v>
      </c>
      <c r="Q81" s="115">
        <v>0</v>
      </c>
      <c r="R81" s="115">
        <v>0</v>
      </c>
      <c r="S81" s="114">
        <f t="shared" si="5"/>
        <v>16</v>
      </c>
      <c r="T81" s="114">
        <f t="shared" si="6"/>
        <v>224</v>
      </c>
      <c r="U81" s="114">
        <f t="shared" si="7"/>
        <v>240</v>
      </c>
    </row>
    <row r="82" spans="1:21" ht="55.5">
      <c r="A82" s="129"/>
      <c r="B82" s="136" t="s">
        <v>204</v>
      </c>
      <c r="C82" s="136" t="s">
        <v>22</v>
      </c>
      <c r="D82" s="118" t="s">
        <v>110</v>
      </c>
      <c r="E82" s="116">
        <v>8</v>
      </c>
      <c r="F82" s="116">
        <v>116</v>
      </c>
      <c r="G82" s="115">
        <v>0</v>
      </c>
      <c r="H82" s="115">
        <v>7</v>
      </c>
      <c r="I82" s="115">
        <v>1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114">
        <f t="shared" si="5"/>
        <v>9</v>
      </c>
      <c r="T82" s="114">
        <f t="shared" si="6"/>
        <v>123</v>
      </c>
      <c r="U82" s="114">
        <f t="shared" si="7"/>
        <v>132</v>
      </c>
    </row>
    <row r="83" spans="1:21" ht="55.5">
      <c r="A83" s="129"/>
      <c r="B83" s="136"/>
      <c r="C83" s="136"/>
      <c r="D83" s="118" t="s">
        <v>111</v>
      </c>
      <c r="E83" s="115">
        <v>21</v>
      </c>
      <c r="F83" s="115">
        <v>227</v>
      </c>
      <c r="G83" s="115">
        <v>1</v>
      </c>
      <c r="H83" s="115">
        <v>8</v>
      </c>
      <c r="I83" s="115">
        <v>1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114">
        <f t="shared" si="5"/>
        <v>23</v>
      </c>
      <c r="T83" s="114">
        <f t="shared" si="6"/>
        <v>235</v>
      </c>
      <c r="U83" s="114">
        <f t="shared" si="7"/>
        <v>258</v>
      </c>
    </row>
    <row r="84" spans="1:21" ht="55.5">
      <c r="A84" s="129"/>
      <c r="B84" s="137" t="s">
        <v>205</v>
      </c>
      <c r="C84" s="137" t="s">
        <v>22</v>
      </c>
      <c r="D84" s="114" t="s">
        <v>110</v>
      </c>
      <c r="E84" s="117">
        <f>E82+E80+E78</f>
        <v>63</v>
      </c>
      <c r="F84" s="117">
        <f aca="true" t="shared" si="10" ref="F84:R84">F82+F80+F78</f>
        <v>417</v>
      </c>
      <c r="G84" s="117">
        <f t="shared" si="10"/>
        <v>3</v>
      </c>
      <c r="H84" s="117">
        <f t="shared" si="10"/>
        <v>10</v>
      </c>
      <c r="I84" s="117">
        <f t="shared" si="10"/>
        <v>1</v>
      </c>
      <c r="J84" s="117">
        <f t="shared" si="10"/>
        <v>0</v>
      </c>
      <c r="K84" s="117">
        <f t="shared" si="10"/>
        <v>0</v>
      </c>
      <c r="L84" s="117">
        <f t="shared" si="10"/>
        <v>0</v>
      </c>
      <c r="M84" s="117">
        <f t="shared" si="10"/>
        <v>0</v>
      </c>
      <c r="N84" s="117">
        <f t="shared" si="10"/>
        <v>0</v>
      </c>
      <c r="O84" s="117">
        <f t="shared" si="10"/>
        <v>0</v>
      </c>
      <c r="P84" s="117">
        <f t="shared" si="10"/>
        <v>1</v>
      </c>
      <c r="Q84" s="117">
        <f t="shared" si="10"/>
        <v>0</v>
      </c>
      <c r="R84" s="117">
        <f t="shared" si="10"/>
        <v>0</v>
      </c>
      <c r="S84" s="117">
        <f t="shared" si="5"/>
        <v>67</v>
      </c>
      <c r="T84" s="117">
        <f t="shared" si="6"/>
        <v>428</v>
      </c>
      <c r="U84" s="117">
        <f t="shared" si="7"/>
        <v>495</v>
      </c>
    </row>
    <row r="85" spans="1:21" ht="55.5">
      <c r="A85" s="129"/>
      <c r="B85" s="137"/>
      <c r="C85" s="137"/>
      <c r="D85" s="114" t="s">
        <v>111</v>
      </c>
      <c r="E85" s="114">
        <f>E83+E81+E79</f>
        <v>520</v>
      </c>
      <c r="F85" s="114">
        <f aca="true" t="shared" si="11" ref="F85:R85">F83+F81+F79</f>
        <v>1533</v>
      </c>
      <c r="G85" s="114">
        <f t="shared" si="11"/>
        <v>22</v>
      </c>
      <c r="H85" s="114">
        <f t="shared" si="11"/>
        <v>36</v>
      </c>
      <c r="I85" s="114">
        <f t="shared" si="11"/>
        <v>3</v>
      </c>
      <c r="J85" s="114">
        <f t="shared" si="11"/>
        <v>0</v>
      </c>
      <c r="K85" s="114">
        <f t="shared" si="11"/>
        <v>0</v>
      </c>
      <c r="L85" s="114">
        <f t="shared" si="11"/>
        <v>0</v>
      </c>
      <c r="M85" s="114">
        <f t="shared" si="11"/>
        <v>0</v>
      </c>
      <c r="N85" s="114">
        <f t="shared" si="11"/>
        <v>0</v>
      </c>
      <c r="O85" s="114">
        <f t="shared" si="11"/>
        <v>2</v>
      </c>
      <c r="P85" s="114">
        <f t="shared" si="11"/>
        <v>7</v>
      </c>
      <c r="Q85" s="114">
        <f t="shared" si="11"/>
        <v>0</v>
      </c>
      <c r="R85" s="114">
        <f t="shared" si="11"/>
        <v>0</v>
      </c>
      <c r="S85" s="117">
        <f t="shared" si="5"/>
        <v>547</v>
      </c>
      <c r="T85" s="117">
        <f t="shared" si="6"/>
        <v>1576</v>
      </c>
      <c r="U85" s="117">
        <f t="shared" si="7"/>
        <v>2123</v>
      </c>
    </row>
    <row r="86" spans="1:21" ht="55.5">
      <c r="A86" s="129" t="s">
        <v>152</v>
      </c>
      <c r="B86" s="136" t="s">
        <v>46</v>
      </c>
      <c r="C86" s="136" t="s">
        <v>106</v>
      </c>
      <c r="D86" s="118" t="s">
        <v>110</v>
      </c>
      <c r="E86" s="116">
        <v>68</v>
      </c>
      <c r="F86" s="116">
        <v>168</v>
      </c>
      <c r="G86" s="116">
        <v>3</v>
      </c>
      <c r="H86" s="116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  <c r="Q86" s="119">
        <v>0</v>
      </c>
      <c r="R86" s="119">
        <v>0</v>
      </c>
      <c r="S86" s="117">
        <f t="shared" si="5"/>
        <v>71</v>
      </c>
      <c r="T86" s="117">
        <f t="shared" si="6"/>
        <v>168</v>
      </c>
      <c r="U86" s="117">
        <f t="shared" si="7"/>
        <v>239</v>
      </c>
    </row>
    <row r="87" spans="1:21" ht="55.5">
      <c r="A87" s="129"/>
      <c r="B87" s="136"/>
      <c r="C87" s="136"/>
      <c r="D87" s="118" t="s">
        <v>111</v>
      </c>
      <c r="E87" s="119">
        <v>417</v>
      </c>
      <c r="F87" s="119">
        <v>895</v>
      </c>
      <c r="G87" s="119">
        <v>6</v>
      </c>
      <c r="H87" s="119">
        <v>1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119">
        <v>0</v>
      </c>
      <c r="P87" s="119">
        <v>0</v>
      </c>
      <c r="Q87" s="119">
        <v>0</v>
      </c>
      <c r="R87" s="119">
        <v>0</v>
      </c>
      <c r="S87" s="114">
        <f t="shared" si="5"/>
        <v>423</v>
      </c>
      <c r="T87" s="114">
        <f t="shared" si="6"/>
        <v>896</v>
      </c>
      <c r="U87" s="114">
        <f t="shared" si="7"/>
        <v>1319</v>
      </c>
    </row>
    <row r="88" spans="1:21" ht="55.5">
      <c r="A88" s="129"/>
      <c r="B88" s="136" t="s">
        <v>54</v>
      </c>
      <c r="C88" s="136" t="s">
        <v>106</v>
      </c>
      <c r="D88" s="118" t="s">
        <v>110</v>
      </c>
      <c r="E88" s="116">
        <v>79</v>
      </c>
      <c r="F88" s="116">
        <v>66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4">
        <f t="shared" si="5"/>
        <v>79</v>
      </c>
      <c r="T88" s="114">
        <f t="shared" si="6"/>
        <v>66</v>
      </c>
      <c r="U88" s="114">
        <f t="shared" si="7"/>
        <v>145</v>
      </c>
    </row>
    <row r="89" spans="1:21" ht="55.5">
      <c r="A89" s="129"/>
      <c r="B89" s="136"/>
      <c r="C89" s="136"/>
      <c r="D89" s="118" t="s">
        <v>111</v>
      </c>
      <c r="E89" s="119">
        <v>317</v>
      </c>
      <c r="F89" s="119">
        <v>294</v>
      </c>
      <c r="G89" s="119">
        <v>1</v>
      </c>
      <c r="H89" s="119">
        <v>0</v>
      </c>
      <c r="I89" s="119">
        <v>0</v>
      </c>
      <c r="J89" s="119">
        <v>0</v>
      </c>
      <c r="K89" s="119">
        <v>1</v>
      </c>
      <c r="L89" s="119">
        <v>3</v>
      </c>
      <c r="M89" s="119">
        <v>0</v>
      </c>
      <c r="N89" s="119">
        <v>0</v>
      </c>
      <c r="O89" s="119">
        <v>0</v>
      </c>
      <c r="P89" s="119">
        <v>0</v>
      </c>
      <c r="Q89" s="119">
        <v>0</v>
      </c>
      <c r="R89" s="119">
        <v>0</v>
      </c>
      <c r="S89" s="114">
        <f t="shared" si="5"/>
        <v>319</v>
      </c>
      <c r="T89" s="114">
        <f t="shared" si="6"/>
        <v>297</v>
      </c>
      <c r="U89" s="114">
        <f t="shared" si="7"/>
        <v>616</v>
      </c>
    </row>
    <row r="90" spans="1:21" ht="55.5">
      <c r="A90" s="129"/>
      <c r="B90" s="136" t="s">
        <v>53</v>
      </c>
      <c r="C90" s="136" t="s">
        <v>106</v>
      </c>
      <c r="D90" s="118" t="s">
        <v>110</v>
      </c>
      <c r="E90" s="116">
        <v>82</v>
      </c>
      <c r="F90" s="116">
        <v>81</v>
      </c>
      <c r="G90" s="119">
        <v>2</v>
      </c>
      <c r="H90" s="119">
        <v>0</v>
      </c>
      <c r="I90" s="119">
        <v>0</v>
      </c>
      <c r="J90" s="119">
        <v>0</v>
      </c>
      <c r="K90" s="119">
        <v>0</v>
      </c>
      <c r="L90" s="119">
        <v>1</v>
      </c>
      <c r="M90" s="119">
        <v>0</v>
      </c>
      <c r="N90" s="119">
        <v>0</v>
      </c>
      <c r="O90" s="119">
        <v>0</v>
      </c>
      <c r="P90" s="119">
        <v>0</v>
      </c>
      <c r="Q90" s="119">
        <v>0</v>
      </c>
      <c r="R90" s="119">
        <v>0</v>
      </c>
      <c r="S90" s="114">
        <f t="shared" si="5"/>
        <v>84</v>
      </c>
      <c r="T90" s="114">
        <f t="shared" si="6"/>
        <v>82</v>
      </c>
      <c r="U90" s="114">
        <f t="shared" si="7"/>
        <v>166</v>
      </c>
    </row>
    <row r="91" spans="1:21" ht="55.5">
      <c r="A91" s="129"/>
      <c r="B91" s="136"/>
      <c r="C91" s="136"/>
      <c r="D91" s="118" t="s">
        <v>111</v>
      </c>
      <c r="E91" s="119">
        <v>441</v>
      </c>
      <c r="F91" s="119">
        <v>388</v>
      </c>
      <c r="G91" s="119">
        <v>3</v>
      </c>
      <c r="H91" s="119">
        <v>0</v>
      </c>
      <c r="I91" s="119">
        <v>0</v>
      </c>
      <c r="J91" s="119">
        <v>0</v>
      </c>
      <c r="K91" s="119">
        <v>0</v>
      </c>
      <c r="L91" s="119">
        <v>2</v>
      </c>
      <c r="M91" s="119">
        <v>0</v>
      </c>
      <c r="N91" s="119">
        <v>0</v>
      </c>
      <c r="O91" s="119">
        <v>0</v>
      </c>
      <c r="P91" s="119">
        <v>0</v>
      </c>
      <c r="Q91" s="119">
        <v>0</v>
      </c>
      <c r="R91" s="119">
        <v>0</v>
      </c>
      <c r="S91" s="114">
        <f t="shared" si="5"/>
        <v>444</v>
      </c>
      <c r="T91" s="114">
        <f t="shared" si="6"/>
        <v>390</v>
      </c>
      <c r="U91" s="114">
        <f t="shared" si="7"/>
        <v>834</v>
      </c>
    </row>
    <row r="92" spans="1:21" ht="55.5">
      <c r="A92" s="129"/>
      <c r="B92" s="136" t="s">
        <v>259</v>
      </c>
      <c r="C92" s="136" t="s">
        <v>106</v>
      </c>
      <c r="D92" s="118" t="s">
        <v>110</v>
      </c>
      <c r="E92" s="119">
        <v>10</v>
      </c>
      <c r="F92" s="119">
        <v>46</v>
      </c>
      <c r="G92" s="119">
        <v>0</v>
      </c>
      <c r="H92" s="119">
        <v>0</v>
      </c>
      <c r="I92" s="119">
        <v>0</v>
      </c>
      <c r="J92" s="119">
        <v>0</v>
      </c>
      <c r="K92" s="119">
        <v>0</v>
      </c>
      <c r="L92" s="119">
        <v>0</v>
      </c>
      <c r="M92" s="119">
        <v>0</v>
      </c>
      <c r="N92" s="119">
        <v>0</v>
      </c>
      <c r="O92" s="119">
        <v>0</v>
      </c>
      <c r="P92" s="119">
        <v>0</v>
      </c>
      <c r="Q92" s="119">
        <v>0</v>
      </c>
      <c r="R92" s="119">
        <v>0</v>
      </c>
      <c r="S92" s="114">
        <f t="shared" si="5"/>
        <v>10</v>
      </c>
      <c r="T92" s="114">
        <f t="shared" si="6"/>
        <v>46</v>
      </c>
      <c r="U92" s="114">
        <f t="shared" si="7"/>
        <v>56</v>
      </c>
    </row>
    <row r="93" spans="1:21" ht="55.5">
      <c r="A93" s="129"/>
      <c r="B93" s="136"/>
      <c r="C93" s="136"/>
      <c r="D93" s="118" t="s">
        <v>111</v>
      </c>
      <c r="E93" s="119">
        <v>24</v>
      </c>
      <c r="F93" s="119">
        <v>97</v>
      </c>
      <c r="G93" s="119">
        <v>0</v>
      </c>
      <c r="H93" s="119">
        <v>1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4">
        <f t="shared" si="5"/>
        <v>24</v>
      </c>
      <c r="T93" s="114">
        <f t="shared" si="6"/>
        <v>98</v>
      </c>
      <c r="U93" s="114">
        <f t="shared" si="7"/>
        <v>122</v>
      </c>
    </row>
    <row r="94" spans="1:21" ht="55.5">
      <c r="A94" s="129"/>
      <c r="B94" s="136" t="s">
        <v>55</v>
      </c>
      <c r="C94" s="136" t="s">
        <v>106</v>
      </c>
      <c r="D94" s="118" t="s">
        <v>110</v>
      </c>
      <c r="E94" s="116">
        <v>20</v>
      </c>
      <c r="F94" s="116">
        <v>33</v>
      </c>
      <c r="G94" s="119">
        <v>0</v>
      </c>
      <c r="H94" s="119">
        <v>1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  <c r="O94" s="119">
        <v>0</v>
      </c>
      <c r="P94" s="119">
        <v>0</v>
      </c>
      <c r="Q94" s="119">
        <v>0</v>
      </c>
      <c r="R94" s="119">
        <v>0</v>
      </c>
      <c r="S94" s="114">
        <f t="shared" si="5"/>
        <v>20</v>
      </c>
      <c r="T94" s="114">
        <f t="shared" si="6"/>
        <v>34</v>
      </c>
      <c r="U94" s="114">
        <f t="shared" si="7"/>
        <v>54</v>
      </c>
    </row>
    <row r="95" spans="1:21" ht="55.5">
      <c r="A95" s="129"/>
      <c r="B95" s="136"/>
      <c r="C95" s="136"/>
      <c r="D95" s="118" t="s">
        <v>111</v>
      </c>
      <c r="E95" s="116">
        <v>45</v>
      </c>
      <c r="F95" s="116">
        <v>65</v>
      </c>
      <c r="G95" s="119">
        <v>0</v>
      </c>
      <c r="H95" s="119">
        <v>2</v>
      </c>
      <c r="I95" s="119">
        <v>0</v>
      </c>
      <c r="J95" s="119">
        <v>0</v>
      </c>
      <c r="K95" s="119">
        <v>0</v>
      </c>
      <c r="L95" s="119">
        <v>0</v>
      </c>
      <c r="M95" s="119">
        <v>0</v>
      </c>
      <c r="N95" s="119">
        <v>0</v>
      </c>
      <c r="O95" s="119">
        <v>0</v>
      </c>
      <c r="P95" s="119">
        <v>0</v>
      </c>
      <c r="Q95" s="119">
        <v>0</v>
      </c>
      <c r="R95" s="119">
        <v>0</v>
      </c>
      <c r="S95" s="114">
        <f t="shared" si="5"/>
        <v>45</v>
      </c>
      <c r="T95" s="114">
        <f t="shared" si="6"/>
        <v>67</v>
      </c>
      <c r="U95" s="114">
        <f t="shared" si="7"/>
        <v>112</v>
      </c>
    </row>
    <row r="96" spans="1:21" ht="55.5">
      <c r="A96" s="129"/>
      <c r="B96" s="137" t="s">
        <v>153</v>
      </c>
      <c r="C96" s="137" t="s">
        <v>21</v>
      </c>
      <c r="D96" s="114" t="s">
        <v>110</v>
      </c>
      <c r="E96" s="117">
        <f>E94+E92+E90+E88+E86</f>
        <v>259</v>
      </c>
      <c r="F96" s="117">
        <f aca="true" t="shared" si="12" ref="F96:R96">F94+F92+F90+F88+F86</f>
        <v>394</v>
      </c>
      <c r="G96" s="117">
        <f t="shared" si="12"/>
        <v>5</v>
      </c>
      <c r="H96" s="117">
        <f t="shared" si="12"/>
        <v>1</v>
      </c>
      <c r="I96" s="117">
        <f t="shared" si="12"/>
        <v>0</v>
      </c>
      <c r="J96" s="117">
        <f t="shared" si="12"/>
        <v>0</v>
      </c>
      <c r="K96" s="117">
        <f t="shared" si="12"/>
        <v>0</v>
      </c>
      <c r="L96" s="117">
        <f t="shared" si="12"/>
        <v>1</v>
      </c>
      <c r="M96" s="117">
        <f t="shared" si="12"/>
        <v>0</v>
      </c>
      <c r="N96" s="117">
        <f t="shared" si="12"/>
        <v>0</v>
      </c>
      <c r="O96" s="117">
        <f t="shared" si="12"/>
        <v>0</v>
      </c>
      <c r="P96" s="117">
        <f t="shared" si="12"/>
        <v>0</v>
      </c>
      <c r="Q96" s="117">
        <f t="shared" si="12"/>
        <v>0</v>
      </c>
      <c r="R96" s="117">
        <f t="shared" si="12"/>
        <v>0</v>
      </c>
      <c r="S96" s="117">
        <f t="shared" si="5"/>
        <v>264</v>
      </c>
      <c r="T96" s="117">
        <f t="shared" si="6"/>
        <v>396</v>
      </c>
      <c r="U96" s="117">
        <f t="shared" si="7"/>
        <v>660</v>
      </c>
    </row>
    <row r="97" spans="1:21" ht="55.5">
      <c r="A97" s="129"/>
      <c r="B97" s="137"/>
      <c r="C97" s="137"/>
      <c r="D97" s="114" t="s">
        <v>111</v>
      </c>
      <c r="E97" s="117">
        <f>E95+E93+E91+E89+E87</f>
        <v>1244</v>
      </c>
      <c r="F97" s="117">
        <f aca="true" t="shared" si="13" ref="F97:R97">F95+F93+F91+F89+F87</f>
        <v>1739</v>
      </c>
      <c r="G97" s="117">
        <f t="shared" si="13"/>
        <v>10</v>
      </c>
      <c r="H97" s="117">
        <f t="shared" si="13"/>
        <v>4</v>
      </c>
      <c r="I97" s="117">
        <f t="shared" si="13"/>
        <v>0</v>
      </c>
      <c r="J97" s="117">
        <f t="shared" si="13"/>
        <v>0</v>
      </c>
      <c r="K97" s="117">
        <f t="shared" si="13"/>
        <v>1</v>
      </c>
      <c r="L97" s="117">
        <f t="shared" si="13"/>
        <v>5</v>
      </c>
      <c r="M97" s="117">
        <f t="shared" si="13"/>
        <v>0</v>
      </c>
      <c r="N97" s="117">
        <f t="shared" si="13"/>
        <v>0</v>
      </c>
      <c r="O97" s="117">
        <f t="shared" si="13"/>
        <v>0</v>
      </c>
      <c r="P97" s="117">
        <f t="shared" si="13"/>
        <v>0</v>
      </c>
      <c r="Q97" s="117">
        <f t="shared" si="13"/>
        <v>0</v>
      </c>
      <c r="R97" s="117">
        <f t="shared" si="13"/>
        <v>0</v>
      </c>
      <c r="S97" s="117">
        <f t="shared" si="5"/>
        <v>1255</v>
      </c>
      <c r="T97" s="117">
        <f t="shared" si="6"/>
        <v>1748</v>
      </c>
      <c r="U97" s="117">
        <f t="shared" si="7"/>
        <v>3003</v>
      </c>
    </row>
    <row r="98" spans="1:21" ht="55.5">
      <c r="A98" s="148" t="s">
        <v>63</v>
      </c>
      <c r="B98" s="128" t="s">
        <v>64</v>
      </c>
      <c r="C98" s="127" t="s">
        <v>11</v>
      </c>
      <c r="D98" s="115" t="s">
        <v>110</v>
      </c>
      <c r="E98" s="116">
        <v>136</v>
      </c>
      <c r="F98" s="116">
        <v>170</v>
      </c>
      <c r="G98" s="116">
        <v>4</v>
      </c>
      <c r="H98" s="116">
        <v>6</v>
      </c>
      <c r="I98" s="116">
        <v>1</v>
      </c>
      <c r="J98" s="116">
        <v>1</v>
      </c>
      <c r="K98" s="116">
        <v>0</v>
      </c>
      <c r="L98" s="116">
        <v>0</v>
      </c>
      <c r="M98" s="116">
        <v>0</v>
      </c>
      <c r="N98" s="116">
        <v>2</v>
      </c>
      <c r="O98" s="116">
        <v>0</v>
      </c>
      <c r="P98" s="116">
        <v>0</v>
      </c>
      <c r="Q98" s="120">
        <v>0</v>
      </c>
      <c r="R98" s="120">
        <v>0</v>
      </c>
      <c r="S98" s="117">
        <f t="shared" si="5"/>
        <v>141</v>
      </c>
      <c r="T98" s="117">
        <f t="shared" si="6"/>
        <v>179</v>
      </c>
      <c r="U98" s="117">
        <f t="shared" si="7"/>
        <v>320</v>
      </c>
    </row>
    <row r="99" spans="1:21" ht="55.5">
      <c r="A99" s="149"/>
      <c r="B99" s="128"/>
      <c r="C99" s="127"/>
      <c r="D99" s="115" t="s">
        <v>111</v>
      </c>
      <c r="E99" s="120">
        <v>847</v>
      </c>
      <c r="F99" s="120">
        <v>747</v>
      </c>
      <c r="G99" s="120">
        <v>53</v>
      </c>
      <c r="H99" s="120">
        <v>37</v>
      </c>
      <c r="I99" s="120">
        <v>1</v>
      </c>
      <c r="J99" s="120">
        <v>2</v>
      </c>
      <c r="K99" s="120">
        <v>0</v>
      </c>
      <c r="L99" s="120">
        <v>2</v>
      </c>
      <c r="M99" s="120">
        <v>1</v>
      </c>
      <c r="N99" s="120">
        <v>2</v>
      </c>
      <c r="O99" s="120">
        <v>0</v>
      </c>
      <c r="P99" s="120">
        <v>2</v>
      </c>
      <c r="Q99" s="120">
        <v>0</v>
      </c>
      <c r="R99" s="120">
        <v>0</v>
      </c>
      <c r="S99" s="114">
        <f t="shared" si="5"/>
        <v>902</v>
      </c>
      <c r="T99" s="114">
        <f t="shared" si="6"/>
        <v>792</v>
      </c>
      <c r="U99" s="114">
        <f t="shared" si="7"/>
        <v>1694</v>
      </c>
    </row>
    <row r="100" spans="1:21" ht="55.5">
      <c r="A100" s="149"/>
      <c r="B100" s="128" t="s">
        <v>42</v>
      </c>
      <c r="C100" s="127" t="s">
        <v>11</v>
      </c>
      <c r="D100" s="115" t="s">
        <v>110</v>
      </c>
      <c r="E100" s="116">
        <v>110</v>
      </c>
      <c r="F100" s="116">
        <v>270</v>
      </c>
      <c r="G100" s="116">
        <v>9</v>
      </c>
      <c r="H100" s="116">
        <v>23</v>
      </c>
      <c r="I100" s="116">
        <v>0</v>
      </c>
      <c r="J100" s="116">
        <v>0</v>
      </c>
      <c r="K100" s="116">
        <v>0</v>
      </c>
      <c r="L100" s="116">
        <v>1</v>
      </c>
      <c r="M100" s="116">
        <v>2</v>
      </c>
      <c r="N100" s="116">
        <v>7</v>
      </c>
      <c r="O100" s="116">
        <v>4</v>
      </c>
      <c r="P100" s="116">
        <v>0</v>
      </c>
      <c r="Q100" s="120">
        <v>1</v>
      </c>
      <c r="R100" s="120">
        <v>0</v>
      </c>
      <c r="S100" s="114">
        <f t="shared" si="5"/>
        <v>126</v>
      </c>
      <c r="T100" s="114">
        <f t="shared" si="6"/>
        <v>301</v>
      </c>
      <c r="U100" s="114">
        <f t="shared" si="7"/>
        <v>427</v>
      </c>
    </row>
    <row r="101" spans="1:21" ht="55.5">
      <c r="A101" s="149"/>
      <c r="B101" s="128"/>
      <c r="C101" s="127"/>
      <c r="D101" s="115" t="s">
        <v>111</v>
      </c>
      <c r="E101" s="120">
        <v>873</v>
      </c>
      <c r="F101" s="120">
        <v>1264</v>
      </c>
      <c r="G101" s="120">
        <v>88</v>
      </c>
      <c r="H101" s="120">
        <v>128</v>
      </c>
      <c r="I101" s="120">
        <v>8</v>
      </c>
      <c r="J101" s="120">
        <v>4</v>
      </c>
      <c r="K101" s="120">
        <v>1</v>
      </c>
      <c r="L101" s="120">
        <v>4</v>
      </c>
      <c r="M101" s="120">
        <v>5</v>
      </c>
      <c r="N101" s="120">
        <v>24</v>
      </c>
      <c r="O101" s="120">
        <v>13</v>
      </c>
      <c r="P101" s="120">
        <v>14</v>
      </c>
      <c r="Q101" s="120">
        <v>3</v>
      </c>
      <c r="R101" s="120">
        <v>2</v>
      </c>
      <c r="S101" s="114">
        <f t="shared" si="5"/>
        <v>991</v>
      </c>
      <c r="T101" s="114">
        <f t="shared" si="6"/>
        <v>1440</v>
      </c>
      <c r="U101" s="114">
        <f t="shared" si="7"/>
        <v>2431</v>
      </c>
    </row>
    <row r="102" spans="1:21" ht="55.5">
      <c r="A102" s="149"/>
      <c r="B102" s="128" t="s">
        <v>65</v>
      </c>
      <c r="C102" s="127" t="s">
        <v>11</v>
      </c>
      <c r="D102" s="115" t="s">
        <v>110</v>
      </c>
      <c r="E102" s="116">
        <v>90</v>
      </c>
      <c r="F102" s="116">
        <v>216</v>
      </c>
      <c r="G102" s="116">
        <v>4</v>
      </c>
      <c r="H102" s="116">
        <v>14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1</v>
      </c>
      <c r="O102" s="116">
        <v>4</v>
      </c>
      <c r="P102" s="116">
        <v>1</v>
      </c>
      <c r="Q102" s="120">
        <v>0</v>
      </c>
      <c r="R102" s="120">
        <v>0</v>
      </c>
      <c r="S102" s="114">
        <f t="shared" si="5"/>
        <v>98</v>
      </c>
      <c r="T102" s="114">
        <f t="shared" si="6"/>
        <v>232</v>
      </c>
      <c r="U102" s="114">
        <f t="shared" si="7"/>
        <v>330</v>
      </c>
    </row>
    <row r="103" spans="1:21" ht="55.5">
      <c r="A103" s="149"/>
      <c r="B103" s="128"/>
      <c r="C103" s="127"/>
      <c r="D103" s="115" t="s">
        <v>111</v>
      </c>
      <c r="E103" s="120">
        <v>765</v>
      </c>
      <c r="F103" s="120">
        <v>1080</v>
      </c>
      <c r="G103" s="120">
        <v>41</v>
      </c>
      <c r="H103" s="120">
        <v>51</v>
      </c>
      <c r="I103" s="120">
        <v>1</v>
      </c>
      <c r="J103" s="120">
        <v>0</v>
      </c>
      <c r="K103" s="120">
        <v>0</v>
      </c>
      <c r="L103" s="120">
        <v>4</v>
      </c>
      <c r="M103" s="120">
        <v>2</v>
      </c>
      <c r="N103" s="120">
        <v>3</v>
      </c>
      <c r="O103" s="120">
        <v>5</v>
      </c>
      <c r="P103" s="120">
        <v>4</v>
      </c>
      <c r="Q103" s="120">
        <v>0</v>
      </c>
      <c r="R103" s="120">
        <v>0</v>
      </c>
      <c r="S103" s="114">
        <f t="shared" si="5"/>
        <v>814</v>
      </c>
      <c r="T103" s="114">
        <f t="shared" si="6"/>
        <v>1142</v>
      </c>
      <c r="U103" s="114">
        <f t="shared" si="7"/>
        <v>1956</v>
      </c>
    </row>
    <row r="104" spans="1:21" ht="55.5">
      <c r="A104" s="149"/>
      <c r="B104" s="128" t="s">
        <v>66</v>
      </c>
      <c r="C104" s="127" t="s">
        <v>11</v>
      </c>
      <c r="D104" s="115" t="s">
        <v>110</v>
      </c>
      <c r="E104" s="116">
        <v>22</v>
      </c>
      <c r="F104" s="116">
        <v>71</v>
      </c>
      <c r="G104" s="116">
        <v>0</v>
      </c>
      <c r="H104" s="116">
        <v>2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1</v>
      </c>
      <c r="Q104" s="116">
        <v>0</v>
      </c>
      <c r="R104" s="116">
        <v>0</v>
      </c>
      <c r="S104" s="114">
        <f t="shared" si="5"/>
        <v>22</v>
      </c>
      <c r="T104" s="114">
        <f t="shared" si="6"/>
        <v>74</v>
      </c>
      <c r="U104" s="114">
        <f t="shared" si="7"/>
        <v>96</v>
      </c>
    </row>
    <row r="105" spans="1:21" ht="55.5">
      <c r="A105" s="149"/>
      <c r="B105" s="128"/>
      <c r="C105" s="127"/>
      <c r="D105" s="115" t="s">
        <v>111</v>
      </c>
      <c r="E105" s="120">
        <v>170</v>
      </c>
      <c r="F105" s="120">
        <v>389</v>
      </c>
      <c r="G105" s="120">
        <v>9</v>
      </c>
      <c r="H105" s="120">
        <v>28</v>
      </c>
      <c r="I105" s="120">
        <v>1</v>
      </c>
      <c r="J105" s="120">
        <v>1</v>
      </c>
      <c r="K105" s="120">
        <v>0</v>
      </c>
      <c r="L105" s="120">
        <v>1</v>
      </c>
      <c r="M105" s="120">
        <v>0</v>
      </c>
      <c r="N105" s="120">
        <v>2</v>
      </c>
      <c r="O105" s="120">
        <v>0</v>
      </c>
      <c r="P105" s="120">
        <v>1</v>
      </c>
      <c r="Q105" s="120">
        <v>0</v>
      </c>
      <c r="R105" s="120">
        <v>0</v>
      </c>
      <c r="S105" s="114">
        <f t="shared" si="5"/>
        <v>180</v>
      </c>
      <c r="T105" s="114">
        <f t="shared" si="6"/>
        <v>422</v>
      </c>
      <c r="U105" s="114">
        <f t="shared" si="7"/>
        <v>602</v>
      </c>
    </row>
    <row r="106" spans="1:21" ht="55.5">
      <c r="A106" s="149"/>
      <c r="B106" s="128" t="s">
        <v>67</v>
      </c>
      <c r="C106" s="127" t="s">
        <v>11</v>
      </c>
      <c r="D106" s="115" t="s">
        <v>110</v>
      </c>
      <c r="E106" s="116">
        <v>98</v>
      </c>
      <c r="F106" s="116">
        <v>87</v>
      </c>
      <c r="G106" s="116">
        <v>0</v>
      </c>
      <c r="H106" s="116">
        <v>1</v>
      </c>
      <c r="I106" s="116">
        <v>2</v>
      </c>
      <c r="J106" s="116">
        <v>1</v>
      </c>
      <c r="K106" s="116">
        <v>0</v>
      </c>
      <c r="L106" s="116">
        <v>0</v>
      </c>
      <c r="M106" s="116">
        <v>5</v>
      </c>
      <c r="N106" s="116">
        <v>2</v>
      </c>
      <c r="O106" s="116">
        <v>2</v>
      </c>
      <c r="P106" s="116">
        <v>1</v>
      </c>
      <c r="Q106" s="120">
        <v>0</v>
      </c>
      <c r="R106" s="120">
        <v>0</v>
      </c>
      <c r="S106" s="114">
        <f t="shared" si="5"/>
        <v>107</v>
      </c>
      <c r="T106" s="114">
        <f t="shared" si="6"/>
        <v>92</v>
      </c>
      <c r="U106" s="114">
        <f t="shared" si="7"/>
        <v>199</v>
      </c>
    </row>
    <row r="107" spans="1:21" ht="55.5">
      <c r="A107" s="149"/>
      <c r="B107" s="128"/>
      <c r="C107" s="127"/>
      <c r="D107" s="115" t="s">
        <v>111</v>
      </c>
      <c r="E107" s="120">
        <v>518</v>
      </c>
      <c r="F107" s="120">
        <v>252</v>
      </c>
      <c r="G107" s="120">
        <v>3</v>
      </c>
      <c r="H107" s="120">
        <v>3</v>
      </c>
      <c r="I107" s="120">
        <v>2</v>
      </c>
      <c r="J107" s="120">
        <v>1</v>
      </c>
      <c r="K107" s="120">
        <v>1</v>
      </c>
      <c r="L107" s="120">
        <v>0</v>
      </c>
      <c r="M107" s="120">
        <v>8</v>
      </c>
      <c r="N107" s="120">
        <v>8</v>
      </c>
      <c r="O107" s="120">
        <v>6</v>
      </c>
      <c r="P107" s="120">
        <v>4</v>
      </c>
      <c r="Q107" s="120">
        <v>0</v>
      </c>
      <c r="R107" s="120">
        <v>0</v>
      </c>
      <c r="S107" s="114">
        <f t="shared" si="5"/>
        <v>538</v>
      </c>
      <c r="T107" s="114">
        <f t="shared" si="6"/>
        <v>268</v>
      </c>
      <c r="U107" s="114">
        <f t="shared" si="7"/>
        <v>806</v>
      </c>
    </row>
    <row r="108" spans="1:21" ht="55.5">
      <c r="A108" s="149"/>
      <c r="B108" s="128" t="s">
        <v>68</v>
      </c>
      <c r="C108" s="127" t="s">
        <v>11</v>
      </c>
      <c r="D108" s="115" t="s">
        <v>110</v>
      </c>
      <c r="E108" s="116">
        <v>32</v>
      </c>
      <c r="F108" s="116">
        <v>333</v>
      </c>
      <c r="G108" s="116">
        <v>4</v>
      </c>
      <c r="H108" s="116">
        <v>16</v>
      </c>
      <c r="I108" s="116">
        <v>1</v>
      </c>
      <c r="J108" s="116">
        <v>0</v>
      </c>
      <c r="K108" s="116">
        <v>0</v>
      </c>
      <c r="L108" s="116">
        <v>1</v>
      </c>
      <c r="M108" s="116">
        <v>1</v>
      </c>
      <c r="N108" s="116">
        <v>13</v>
      </c>
      <c r="O108" s="116">
        <v>0</v>
      </c>
      <c r="P108" s="116">
        <v>3</v>
      </c>
      <c r="Q108" s="116">
        <v>0</v>
      </c>
      <c r="R108" s="116">
        <v>1</v>
      </c>
      <c r="S108" s="114">
        <f t="shared" si="5"/>
        <v>38</v>
      </c>
      <c r="T108" s="114">
        <f t="shared" si="6"/>
        <v>367</v>
      </c>
      <c r="U108" s="114">
        <f t="shared" si="7"/>
        <v>405</v>
      </c>
    </row>
    <row r="109" spans="1:21" ht="55.5">
      <c r="A109" s="149"/>
      <c r="B109" s="128"/>
      <c r="C109" s="127"/>
      <c r="D109" s="115" t="s">
        <v>111</v>
      </c>
      <c r="E109" s="120">
        <v>224</v>
      </c>
      <c r="F109" s="120">
        <v>1369</v>
      </c>
      <c r="G109" s="120">
        <v>12</v>
      </c>
      <c r="H109" s="120">
        <v>77</v>
      </c>
      <c r="I109" s="120">
        <v>2</v>
      </c>
      <c r="J109" s="120">
        <v>7</v>
      </c>
      <c r="K109" s="120">
        <v>1</v>
      </c>
      <c r="L109" s="120">
        <v>6</v>
      </c>
      <c r="M109" s="120">
        <v>5</v>
      </c>
      <c r="N109" s="120">
        <v>33</v>
      </c>
      <c r="O109" s="120">
        <v>3</v>
      </c>
      <c r="P109" s="120">
        <v>25</v>
      </c>
      <c r="Q109" s="120">
        <v>0</v>
      </c>
      <c r="R109" s="120">
        <v>3</v>
      </c>
      <c r="S109" s="114">
        <f t="shared" si="5"/>
        <v>247</v>
      </c>
      <c r="T109" s="114">
        <f t="shared" si="6"/>
        <v>1520</v>
      </c>
      <c r="U109" s="114">
        <f t="shared" si="7"/>
        <v>1767</v>
      </c>
    </row>
    <row r="110" spans="1:21" ht="55.5">
      <c r="A110" s="149"/>
      <c r="B110" s="128" t="s">
        <v>260</v>
      </c>
      <c r="C110" s="127" t="s">
        <v>11</v>
      </c>
      <c r="D110" s="115" t="s">
        <v>110</v>
      </c>
      <c r="E110" s="120">
        <v>2</v>
      </c>
      <c r="F110" s="120">
        <v>11</v>
      </c>
      <c r="G110" s="120">
        <v>0</v>
      </c>
      <c r="H110" s="120">
        <v>0</v>
      </c>
      <c r="I110" s="120">
        <v>0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20">
        <v>0</v>
      </c>
      <c r="Q110" s="120">
        <v>0</v>
      </c>
      <c r="R110" s="120">
        <v>0</v>
      </c>
      <c r="S110" s="114">
        <f t="shared" si="5"/>
        <v>2</v>
      </c>
      <c r="T110" s="114">
        <f t="shared" si="6"/>
        <v>11</v>
      </c>
      <c r="U110" s="114">
        <f t="shared" si="7"/>
        <v>13</v>
      </c>
    </row>
    <row r="111" spans="1:21" ht="55.5">
      <c r="A111" s="149"/>
      <c r="B111" s="128"/>
      <c r="C111" s="127"/>
      <c r="D111" s="115" t="s">
        <v>111</v>
      </c>
      <c r="E111" s="120">
        <v>5</v>
      </c>
      <c r="F111" s="120">
        <v>30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20">
        <v>0</v>
      </c>
      <c r="Q111" s="120">
        <v>0</v>
      </c>
      <c r="R111" s="120">
        <v>0</v>
      </c>
      <c r="S111" s="114">
        <f t="shared" si="5"/>
        <v>5</v>
      </c>
      <c r="T111" s="114">
        <f t="shared" si="6"/>
        <v>30</v>
      </c>
      <c r="U111" s="114">
        <f t="shared" si="7"/>
        <v>35</v>
      </c>
    </row>
    <row r="112" spans="1:21" ht="55.5">
      <c r="A112" s="149"/>
      <c r="B112" s="137" t="s">
        <v>40</v>
      </c>
      <c r="C112" s="130" t="s">
        <v>11</v>
      </c>
      <c r="D112" s="114" t="s">
        <v>110</v>
      </c>
      <c r="E112" s="117">
        <f>E110+E108+E106+E104+E102+E100+E98</f>
        <v>490</v>
      </c>
      <c r="F112" s="117">
        <f aca="true" t="shared" si="14" ref="F112:R112">F110+F108+F106+F104+F102+F100+F98</f>
        <v>1158</v>
      </c>
      <c r="G112" s="117">
        <f t="shared" si="14"/>
        <v>21</v>
      </c>
      <c r="H112" s="117">
        <f t="shared" si="14"/>
        <v>62</v>
      </c>
      <c r="I112" s="117">
        <f t="shared" si="14"/>
        <v>4</v>
      </c>
      <c r="J112" s="117">
        <f t="shared" si="14"/>
        <v>2</v>
      </c>
      <c r="K112" s="117">
        <f t="shared" si="14"/>
        <v>0</v>
      </c>
      <c r="L112" s="117">
        <f t="shared" si="14"/>
        <v>2</v>
      </c>
      <c r="M112" s="117">
        <f t="shared" si="14"/>
        <v>8</v>
      </c>
      <c r="N112" s="117">
        <f t="shared" si="14"/>
        <v>25</v>
      </c>
      <c r="O112" s="117">
        <f t="shared" si="14"/>
        <v>10</v>
      </c>
      <c r="P112" s="117">
        <f t="shared" si="14"/>
        <v>6</v>
      </c>
      <c r="Q112" s="117">
        <f t="shared" si="14"/>
        <v>1</v>
      </c>
      <c r="R112" s="117">
        <f t="shared" si="14"/>
        <v>1</v>
      </c>
      <c r="S112" s="117">
        <f t="shared" si="5"/>
        <v>534</v>
      </c>
      <c r="T112" s="117">
        <f t="shared" si="6"/>
        <v>1256</v>
      </c>
      <c r="U112" s="117">
        <f t="shared" si="7"/>
        <v>1790</v>
      </c>
    </row>
    <row r="113" spans="1:21" ht="55.5">
      <c r="A113" s="150"/>
      <c r="B113" s="137"/>
      <c r="C113" s="130"/>
      <c r="D113" s="114" t="s">
        <v>111</v>
      </c>
      <c r="E113" s="114">
        <f>E111+E109+E107+E105+E103+E101+E99</f>
        <v>3402</v>
      </c>
      <c r="F113" s="114">
        <f aca="true" t="shared" si="15" ref="F113:R113">F111+F109+F107+F105+F103+F101+F99</f>
        <v>5131</v>
      </c>
      <c r="G113" s="114">
        <f t="shared" si="15"/>
        <v>206</v>
      </c>
      <c r="H113" s="114">
        <f t="shared" si="15"/>
        <v>324</v>
      </c>
      <c r="I113" s="114">
        <f t="shared" si="15"/>
        <v>15</v>
      </c>
      <c r="J113" s="114">
        <f t="shared" si="15"/>
        <v>15</v>
      </c>
      <c r="K113" s="114">
        <f t="shared" si="15"/>
        <v>3</v>
      </c>
      <c r="L113" s="114">
        <f t="shared" si="15"/>
        <v>17</v>
      </c>
      <c r="M113" s="114">
        <f t="shared" si="15"/>
        <v>21</v>
      </c>
      <c r="N113" s="114">
        <f t="shared" si="15"/>
        <v>72</v>
      </c>
      <c r="O113" s="114">
        <f t="shared" si="15"/>
        <v>27</v>
      </c>
      <c r="P113" s="114">
        <f t="shared" si="15"/>
        <v>50</v>
      </c>
      <c r="Q113" s="114">
        <f t="shared" si="15"/>
        <v>3</v>
      </c>
      <c r="R113" s="114">
        <f t="shared" si="15"/>
        <v>5</v>
      </c>
      <c r="S113" s="117">
        <f t="shared" si="5"/>
        <v>3677</v>
      </c>
      <c r="T113" s="117">
        <f t="shared" si="6"/>
        <v>5614</v>
      </c>
      <c r="U113" s="117">
        <f t="shared" si="7"/>
        <v>9291</v>
      </c>
    </row>
    <row r="114" spans="1:21" ht="55.5">
      <c r="A114" s="128" t="s">
        <v>69</v>
      </c>
      <c r="B114" s="128"/>
      <c r="C114" s="127" t="s">
        <v>11</v>
      </c>
      <c r="D114" s="115" t="s">
        <v>110</v>
      </c>
      <c r="E114" s="116">
        <v>492</v>
      </c>
      <c r="F114" s="116">
        <v>412</v>
      </c>
      <c r="G114" s="116">
        <v>35</v>
      </c>
      <c r="H114" s="116">
        <v>14</v>
      </c>
      <c r="I114" s="116">
        <v>5</v>
      </c>
      <c r="J114" s="116">
        <v>1</v>
      </c>
      <c r="K114" s="116">
        <v>0</v>
      </c>
      <c r="L114" s="116">
        <v>1</v>
      </c>
      <c r="M114" s="116">
        <v>8</v>
      </c>
      <c r="N114" s="116">
        <v>7</v>
      </c>
      <c r="O114" s="116">
        <v>3</v>
      </c>
      <c r="P114" s="116">
        <v>3</v>
      </c>
      <c r="Q114" s="116">
        <v>1</v>
      </c>
      <c r="R114" s="116">
        <v>2</v>
      </c>
      <c r="S114" s="117">
        <f t="shared" si="5"/>
        <v>544</v>
      </c>
      <c r="T114" s="117">
        <f t="shared" si="6"/>
        <v>440</v>
      </c>
      <c r="U114" s="117">
        <f t="shared" si="7"/>
        <v>984</v>
      </c>
    </row>
    <row r="115" spans="1:21" ht="55.5">
      <c r="A115" s="128"/>
      <c r="B115" s="128"/>
      <c r="C115" s="127"/>
      <c r="D115" s="115" t="s">
        <v>111</v>
      </c>
      <c r="E115" s="115">
        <v>7038</v>
      </c>
      <c r="F115" s="115">
        <v>3506</v>
      </c>
      <c r="G115" s="115">
        <v>202</v>
      </c>
      <c r="H115" s="115">
        <v>130</v>
      </c>
      <c r="I115" s="115">
        <v>10</v>
      </c>
      <c r="J115" s="115">
        <v>6</v>
      </c>
      <c r="K115" s="115">
        <v>22</v>
      </c>
      <c r="L115" s="115">
        <v>19</v>
      </c>
      <c r="M115" s="115">
        <v>29</v>
      </c>
      <c r="N115" s="115">
        <v>39</v>
      </c>
      <c r="O115" s="115">
        <v>34</v>
      </c>
      <c r="P115" s="115">
        <v>32</v>
      </c>
      <c r="Q115" s="115">
        <v>3</v>
      </c>
      <c r="R115" s="115">
        <v>7</v>
      </c>
      <c r="S115" s="114">
        <f t="shared" si="5"/>
        <v>7338</v>
      </c>
      <c r="T115" s="114">
        <f t="shared" si="6"/>
        <v>3739</v>
      </c>
      <c r="U115" s="114">
        <f t="shared" si="7"/>
        <v>11077</v>
      </c>
    </row>
    <row r="116" spans="1:21" ht="55.5">
      <c r="A116" s="128" t="s">
        <v>371</v>
      </c>
      <c r="B116" s="128"/>
      <c r="C116" s="127" t="s">
        <v>22</v>
      </c>
      <c r="D116" s="115" t="s">
        <v>110</v>
      </c>
      <c r="E116" s="116">
        <v>165</v>
      </c>
      <c r="F116" s="116">
        <v>45</v>
      </c>
      <c r="G116" s="116">
        <v>12</v>
      </c>
      <c r="H116" s="116">
        <v>2</v>
      </c>
      <c r="I116" s="116">
        <v>1</v>
      </c>
      <c r="J116" s="116">
        <v>0</v>
      </c>
      <c r="K116" s="116">
        <v>0</v>
      </c>
      <c r="L116" s="116">
        <v>1</v>
      </c>
      <c r="M116" s="116">
        <v>0</v>
      </c>
      <c r="N116" s="116">
        <v>0</v>
      </c>
      <c r="O116" s="116">
        <v>1</v>
      </c>
      <c r="P116" s="116">
        <v>0</v>
      </c>
      <c r="Q116" s="116">
        <v>0</v>
      </c>
      <c r="R116" s="116">
        <v>0</v>
      </c>
      <c r="S116" s="114">
        <f t="shared" si="5"/>
        <v>179</v>
      </c>
      <c r="T116" s="114">
        <f t="shared" si="6"/>
        <v>48</v>
      </c>
      <c r="U116" s="114">
        <f t="shared" si="7"/>
        <v>227</v>
      </c>
    </row>
    <row r="117" spans="1:21" ht="55.5">
      <c r="A117" s="128"/>
      <c r="B117" s="128"/>
      <c r="C117" s="127"/>
      <c r="D117" s="115" t="s">
        <v>111</v>
      </c>
      <c r="E117" s="115">
        <v>169</v>
      </c>
      <c r="F117" s="115">
        <v>45</v>
      </c>
      <c r="G117" s="115">
        <v>12</v>
      </c>
      <c r="H117" s="115">
        <v>2</v>
      </c>
      <c r="I117" s="115">
        <v>1</v>
      </c>
      <c r="J117" s="115">
        <v>0</v>
      </c>
      <c r="K117" s="115">
        <v>0</v>
      </c>
      <c r="L117" s="115">
        <v>1</v>
      </c>
      <c r="M117" s="115">
        <v>0</v>
      </c>
      <c r="N117" s="115">
        <v>0</v>
      </c>
      <c r="O117" s="115">
        <v>1</v>
      </c>
      <c r="P117" s="115">
        <v>0</v>
      </c>
      <c r="Q117" s="115">
        <v>0</v>
      </c>
      <c r="R117" s="115">
        <v>0</v>
      </c>
      <c r="S117" s="114">
        <f t="shared" si="5"/>
        <v>183</v>
      </c>
      <c r="T117" s="114">
        <f t="shared" si="6"/>
        <v>48</v>
      </c>
      <c r="U117" s="114">
        <f t="shared" si="7"/>
        <v>231</v>
      </c>
    </row>
    <row r="118" spans="1:21" ht="55.5">
      <c r="A118" s="129" t="s">
        <v>170</v>
      </c>
      <c r="B118" s="136" t="s">
        <v>261</v>
      </c>
      <c r="C118" s="131" t="s">
        <v>11</v>
      </c>
      <c r="D118" s="118" t="s">
        <v>110</v>
      </c>
      <c r="E118" s="115">
        <v>18</v>
      </c>
      <c r="F118" s="115">
        <v>60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0</v>
      </c>
      <c r="O118" s="116">
        <v>0</v>
      </c>
      <c r="P118" s="116">
        <v>0</v>
      </c>
      <c r="Q118" s="119">
        <v>0</v>
      </c>
      <c r="R118" s="119">
        <v>0</v>
      </c>
      <c r="S118" s="114">
        <f t="shared" si="5"/>
        <v>18</v>
      </c>
      <c r="T118" s="114">
        <f t="shared" si="6"/>
        <v>60</v>
      </c>
      <c r="U118" s="114">
        <f t="shared" si="7"/>
        <v>78</v>
      </c>
    </row>
    <row r="119" spans="1:21" ht="55.5">
      <c r="A119" s="129"/>
      <c r="B119" s="136"/>
      <c r="C119" s="131"/>
      <c r="D119" s="118" t="s">
        <v>111</v>
      </c>
      <c r="E119" s="119">
        <v>24</v>
      </c>
      <c r="F119" s="119">
        <v>147</v>
      </c>
      <c r="G119" s="119">
        <v>0</v>
      </c>
      <c r="H119" s="119">
        <v>0</v>
      </c>
      <c r="I119" s="119">
        <v>0</v>
      </c>
      <c r="J119" s="119">
        <v>0</v>
      </c>
      <c r="K119" s="119">
        <v>0</v>
      </c>
      <c r="L119" s="119">
        <v>0</v>
      </c>
      <c r="M119" s="119">
        <v>0</v>
      </c>
      <c r="N119" s="119">
        <v>0</v>
      </c>
      <c r="O119" s="119">
        <v>0</v>
      </c>
      <c r="P119" s="119">
        <v>0</v>
      </c>
      <c r="Q119" s="119">
        <v>0</v>
      </c>
      <c r="R119" s="119">
        <v>0</v>
      </c>
      <c r="S119" s="114">
        <f t="shared" si="5"/>
        <v>24</v>
      </c>
      <c r="T119" s="114">
        <f t="shared" si="6"/>
        <v>147</v>
      </c>
      <c r="U119" s="114">
        <f t="shared" si="7"/>
        <v>171</v>
      </c>
    </row>
    <row r="120" spans="1:21" ht="55.5">
      <c r="A120" s="129"/>
      <c r="B120" s="136" t="s">
        <v>262</v>
      </c>
      <c r="C120" s="131" t="s">
        <v>11</v>
      </c>
      <c r="D120" s="118" t="s">
        <v>110</v>
      </c>
      <c r="E120" s="119">
        <v>39</v>
      </c>
      <c r="F120" s="119">
        <v>114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9">
        <v>0</v>
      </c>
      <c r="N120" s="119">
        <v>0</v>
      </c>
      <c r="O120" s="119">
        <v>0</v>
      </c>
      <c r="P120" s="119">
        <v>0</v>
      </c>
      <c r="Q120" s="119">
        <v>0</v>
      </c>
      <c r="R120" s="119">
        <v>0</v>
      </c>
      <c r="S120" s="114">
        <f t="shared" si="5"/>
        <v>39</v>
      </c>
      <c r="T120" s="114">
        <f t="shared" si="6"/>
        <v>114</v>
      </c>
      <c r="U120" s="114">
        <f t="shared" si="7"/>
        <v>153</v>
      </c>
    </row>
    <row r="121" spans="1:21" ht="55.5">
      <c r="A121" s="129"/>
      <c r="B121" s="136"/>
      <c r="C121" s="131"/>
      <c r="D121" s="118" t="s">
        <v>111</v>
      </c>
      <c r="E121" s="119">
        <v>355</v>
      </c>
      <c r="F121" s="119">
        <v>976</v>
      </c>
      <c r="G121" s="119">
        <v>5</v>
      </c>
      <c r="H121" s="119">
        <v>52</v>
      </c>
      <c r="I121" s="119">
        <v>1</v>
      </c>
      <c r="J121" s="119">
        <v>2</v>
      </c>
      <c r="K121" s="119">
        <v>0</v>
      </c>
      <c r="L121" s="119">
        <v>5</v>
      </c>
      <c r="M121" s="119">
        <v>2</v>
      </c>
      <c r="N121" s="119">
        <v>4</v>
      </c>
      <c r="O121" s="119">
        <v>3</v>
      </c>
      <c r="P121" s="119">
        <v>6</v>
      </c>
      <c r="Q121" s="119">
        <v>1</v>
      </c>
      <c r="R121" s="119">
        <v>0</v>
      </c>
      <c r="S121" s="114">
        <f t="shared" si="5"/>
        <v>367</v>
      </c>
      <c r="T121" s="114">
        <f t="shared" si="6"/>
        <v>1045</v>
      </c>
      <c r="U121" s="114">
        <f t="shared" si="7"/>
        <v>1412</v>
      </c>
    </row>
    <row r="122" spans="1:21" ht="55.5">
      <c r="A122" s="129"/>
      <c r="B122" s="136" t="s">
        <v>71</v>
      </c>
      <c r="C122" s="131" t="s">
        <v>11</v>
      </c>
      <c r="D122" s="118" t="s">
        <v>110</v>
      </c>
      <c r="E122" s="116">
        <v>23</v>
      </c>
      <c r="F122" s="116">
        <v>132</v>
      </c>
      <c r="G122" s="116">
        <v>0</v>
      </c>
      <c r="H122" s="116">
        <v>9</v>
      </c>
      <c r="I122" s="116">
        <v>0</v>
      </c>
      <c r="J122" s="116">
        <v>0</v>
      </c>
      <c r="K122" s="116">
        <v>0</v>
      </c>
      <c r="L122" s="116">
        <v>1</v>
      </c>
      <c r="M122" s="116">
        <v>0</v>
      </c>
      <c r="N122" s="116">
        <v>0</v>
      </c>
      <c r="O122" s="116">
        <v>2</v>
      </c>
      <c r="P122" s="116">
        <v>2</v>
      </c>
      <c r="Q122" s="116">
        <v>0</v>
      </c>
      <c r="R122" s="116">
        <v>0</v>
      </c>
      <c r="S122" s="114">
        <f t="shared" si="5"/>
        <v>25</v>
      </c>
      <c r="T122" s="114">
        <f t="shared" si="6"/>
        <v>144</v>
      </c>
      <c r="U122" s="114">
        <f t="shared" si="7"/>
        <v>169</v>
      </c>
    </row>
    <row r="123" spans="1:21" ht="55.5">
      <c r="A123" s="129"/>
      <c r="B123" s="136"/>
      <c r="C123" s="131"/>
      <c r="D123" s="118" t="s">
        <v>111</v>
      </c>
      <c r="E123" s="119">
        <v>211</v>
      </c>
      <c r="F123" s="119">
        <v>860</v>
      </c>
      <c r="G123" s="119">
        <v>8</v>
      </c>
      <c r="H123" s="119">
        <v>51</v>
      </c>
      <c r="I123" s="119">
        <v>0</v>
      </c>
      <c r="J123" s="119">
        <v>0</v>
      </c>
      <c r="K123" s="119">
        <v>0</v>
      </c>
      <c r="L123" s="119">
        <v>2</v>
      </c>
      <c r="M123" s="119">
        <v>0</v>
      </c>
      <c r="N123" s="119">
        <v>2</v>
      </c>
      <c r="O123" s="119">
        <v>3</v>
      </c>
      <c r="P123" s="119">
        <v>6</v>
      </c>
      <c r="Q123" s="119">
        <v>1</v>
      </c>
      <c r="R123" s="119">
        <v>4</v>
      </c>
      <c r="S123" s="114">
        <f t="shared" si="5"/>
        <v>223</v>
      </c>
      <c r="T123" s="114">
        <f t="shared" si="6"/>
        <v>925</v>
      </c>
      <c r="U123" s="114">
        <f t="shared" si="7"/>
        <v>1148</v>
      </c>
    </row>
    <row r="124" spans="1:21" ht="55.5">
      <c r="A124" s="129"/>
      <c r="B124" s="136" t="s">
        <v>72</v>
      </c>
      <c r="C124" s="131" t="s">
        <v>11</v>
      </c>
      <c r="D124" s="118" t="s">
        <v>110</v>
      </c>
      <c r="E124" s="116">
        <v>22</v>
      </c>
      <c r="F124" s="116">
        <v>145</v>
      </c>
      <c r="G124" s="116">
        <v>1</v>
      </c>
      <c r="H124" s="116">
        <v>13</v>
      </c>
      <c r="I124" s="116">
        <v>0</v>
      </c>
      <c r="J124" s="116">
        <v>0</v>
      </c>
      <c r="K124" s="116">
        <v>0</v>
      </c>
      <c r="L124" s="116">
        <v>0</v>
      </c>
      <c r="M124" s="116">
        <v>1</v>
      </c>
      <c r="N124" s="116">
        <v>0</v>
      </c>
      <c r="O124" s="116">
        <v>1</v>
      </c>
      <c r="P124" s="116">
        <v>1</v>
      </c>
      <c r="Q124" s="116">
        <v>0</v>
      </c>
      <c r="R124" s="116">
        <v>0</v>
      </c>
      <c r="S124" s="114">
        <f t="shared" si="5"/>
        <v>25</v>
      </c>
      <c r="T124" s="114">
        <f t="shared" si="6"/>
        <v>159</v>
      </c>
      <c r="U124" s="114">
        <f t="shared" si="7"/>
        <v>184</v>
      </c>
    </row>
    <row r="125" spans="1:21" ht="55.5">
      <c r="A125" s="129"/>
      <c r="B125" s="136"/>
      <c r="C125" s="131"/>
      <c r="D125" s="118" t="s">
        <v>111</v>
      </c>
      <c r="E125" s="119">
        <v>214</v>
      </c>
      <c r="F125" s="119">
        <v>1030</v>
      </c>
      <c r="G125" s="119">
        <v>7</v>
      </c>
      <c r="H125" s="119">
        <v>55</v>
      </c>
      <c r="I125" s="119">
        <v>0</v>
      </c>
      <c r="J125" s="119">
        <v>0</v>
      </c>
      <c r="K125" s="119">
        <v>0</v>
      </c>
      <c r="L125" s="119">
        <v>2</v>
      </c>
      <c r="M125" s="119">
        <v>1</v>
      </c>
      <c r="N125" s="119">
        <v>2</v>
      </c>
      <c r="O125" s="119">
        <v>2</v>
      </c>
      <c r="P125" s="119">
        <v>6</v>
      </c>
      <c r="Q125" s="119">
        <v>0</v>
      </c>
      <c r="R125" s="119">
        <v>0</v>
      </c>
      <c r="S125" s="114">
        <f t="shared" si="5"/>
        <v>224</v>
      </c>
      <c r="T125" s="114">
        <f t="shared" si="6"/>
        <v>1095</v>
      </c>
      <c r="U125" s="114">
        <f t="shared" si="7"/>
        <v>1319</v>
      </c>
    </row>
    <row r="126" spans="1:21" ht="55.5">
      <c r="A126" s="129"/>
      <c r="B126" s="136" t="s">
        <v>73</v>
      </c>
      <c r="C126" s="131" t="s">
        <v>11</v>
      </c>
      <c r="D126" s="118" t="s">
        <v>110</v>
      </c>
      <c r="E126" s="116">
        <v>45</v>
      </c>
      <c r="F126" s="116">
        <v>474</v>
      </c>
      <c r="G126" s="116">
        <v>3</v>
      </c>
      <c r="H126" s="116">
        <v>22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16">
        <v>2</v>
      </c>
      <c r="Q126" s="119">
        <v>0</v>
      </c>
      <c r="R126" s="119">
        <v>0</v>
      </c>
      <c r="S126" s="114">
        <f t="shared" si="5"/>
        <v>48</v>
      </c>
      <c r="T126" s="114">
        <f t="shared" si="6"/>
        <v>498</v>
      </c>
      <c r="U126" s="114">
        <f t="shared" si="7"/>
        <v>546</v>
      </c>
    </row>
    <row r="127" spans="1:21" ht="55.5">
      <c r="A127" s="129"/>
      <c r="B127" s="136"/>
      <c r="C127" s="131"/>
      <c r="D127" s="118" t="s">
        <v>111</v>
      </c>
      <c r="E127" s="119">
        <v>233</v>
      </c>
      <c r="F127" s="119">
        <v>2082</v>
      </c>
      <c r="G127" s="119">
        <v>14</v>
      </c>
      <c r="H127" s="119">
        <v>82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19">
        <v>2</v>
      </c>
      <c r="O127" s="119">
        <v>0</v>
      </c>
      <c r="P127" s="119">
        <v>8</v>
      </c>
      <c r="Q127" s="119">
        <v>0</v>
      </c>
      <c r="R127" s="119">
        <v>0</v>
      </c>
      <c r="S127" s="114">
        <f t="shared" si="5"/>
        <v>247</v>
      </c>
      <c r="T127" s="114">
        <f t="shared" si="6"/>
        <v>2174</v>
      </c>
      <c r="U127" s="114">
        <f t="shared" si="7"/>
        <v>2421</v>
      </c>
    </row>
    <row r="128" spans="1:21" ht="55.5">
      <c r="A128" s="129"/>
      <c r="B128" s="136" t="s">
        <v>74</v>
      </c>
      <c r="C128" s="131" t="s">
        <v>11</v>
      </c>
      <c r="D128" s="118" t="s">
        <v>110</v>
      </c>
      <c r="E128" s="115">
        <v>0</v>
      </c>
      <c r="F128" s="115">
        <v>124</v>
      </c>
      <c r="G128" s="115">
        <v>0</v>
      </c>
      <c r="H128" s="115">
        <v>1</v>
      </c>
      <c r="I128" s="115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2</v>
      </c>
      <c r="O128" s="116">
        <v>0</v>
      </c>
      <c r="P128" s="116">
        <v>0</v>
      </c>
      <c r="Q128" s="119">
        <v>0</v>
      </c>
      <c r="R128" s="119">
        <v>0</v>
      </c>
      <c r="S128" s="114">
        <f t="shared" si="5"/>
        <v>0</v>
      </c>
      <c r="T128" s="114">
        <f t="shared" si="6"/>
        <v>127</v>
      </c>
      <c r="U128" s="114">
        <f t="shared" si="7"/>
        <v>127</v>
      </c>
    </row>
    <row r="129" spans="1:21" ht="55.5">
      <c r="A129" s="129"/>
      <c r="B129" s="136"/>
      <c r="C129" s="131"/>
      <c r="D129" s="118" t="s">
        <v>111</v>
      </c>
      <c r="E129" s="119">
        <v>0</v>
      </c>
      <c r="F129" s="119">
        <v>395</v>
      </c>
      <c r="G129" s="119">
        <v>0</v>
      </c>
      <c r="H129" s="119">
        <v>9</v>
      </c>
      <c r="I129" s="119">
        <v>0</v>
      </c>
      <c r="J129" s="119">
        <v>0</v>
      </c>
      <c r="K129" s="119">
        <v>0</v>
      </c>
      <c r="L129" s="119">
        <v>2</v>
      </c>
      <c r="M129" s="119">
        <v>0</v>
      </c>
      <c r="N129" s="119">
        <v>4</v>
      </c>
      <c r="O129" s="119">
        <v>0</v>
      </c>
      <c r="P129" s="119">
        <v>3</v>
      </c>
      <c r="Q129" s="119">
        <v>0</v>
      </c>
      <c r="R129" s="119">
        <v>0</v>
      </c>
      <c r="S129" s="114">
        <f t="shared" si="5"/>
        <v>0</v>
      </c>
      <c r="T129" s="114">
        <f t="shared" si="6"/>
        <v>413</v>
      </c>
      <c r="U129" s="114">
        <f t="shared" si="7"/>
        <v>413</v>
      </c>
    </row>
    <row r="130" spans="1:21" ht="55.5">
      <c r="A130" s="129"/>
      <c r="B130" s="137" t="s">
        <v>75</v>
      </c>
      <c r="C130" s="130" t="s">
        <v>11</v>
      </c>
      <c r="D130" s="114" t="s">
        <v>110</v>
      </c>
      <c r="E130" s="117">
        <f>E128+E126+E124+E122+E120+E118</f>
        <v>147</v>
      </c>
      <c r="F130" s="117">
        <f aca="true" t="shared" si="16" ref="F130:R130">F128+F126+F124+F122+F120+F118</f>
        <v>1049</v>
      </c>
      <c r="G130" s="117">
        <f t="shared" si="16"/>
        <v>4</v>
      </c>
      <c r="H130" s="117">
        <f t="shared" si="16"/>
        <v>45</v>
      </c>
      <c r="I130" s="117">
        <f t="shared" si="16"/>
        <v>0</v>
      </c>
      <c r="J130" s="117">
        <f t="shared" si="16"/>
        <v>0</v>
      </c>
      <c r="K130" s="117">
        <f t="shared" si="16"/>
        <v>0</v>
      </c>
      <c r="L130" s="117">
        <f t="shared" si="16"/>
        <v>1</v>
      </c>
      <c r="M130" s="117">
        <f t="shared" si="16"/>
        <v>1</v>
      </c>
      <c r="N130" s="117">
        <f t="shared" si="16"/>
        <v>2</v>
      </c>
      <c r="O130" s="117">
        <f t="shared" si="16"/>
        <v>3</v>
      </c>
      <c r="P130" s="117">
        <f t="shared" si="16"/>
        <v>5</v>
      </c>
      <c r="Q130" s="117">
        <f t="shared" si="16"/>
        <v>0</v>
      </c>
      <c r="R130" s="117">
        <f t="shared" si="16"/>
        <v>0</v>
      </c>
      <c r="S130" s="117">
        <f t="shared" si="5"/>
        <v>155</v>
      </c>
      <c r="T130" s="117">
        <f t="shared" si="6"/>
        <v>1102</v>
      </c>
      <c r="U130" s="117">
        <f t="shared" si="7"/>
        <v>1257</v>
      </c>
    </row>
    <row r="131" spans="1:21" ht="55.5">
      <c r="A131" s="129"/>
      <c r="B131" s="137"/>
      <c r="C131" s="130"/>
      <c r="D131" s="114" t="s">
        <v>111</v>
      </c>
      <c r="E131" s="117">
        <f>E129+E127+E125+E123+E121+E119</f>
        <v>1037</v>
      </c>
      <c r="F131" s="117">
        <f aca="true" t="shared" si="17" ref="F131:R131">F129+F127+F125+F123+F121+F119</f>
        <v>5490</v>
      </c>
      <c r="G131" s="117">
        <f t="shared" si="17"/>
        <v>34</v>
      </c>
      <c r="H131" s="117">
        <f t="shared" si="17"/>
        <v>249</v>
      </c>
      <c r="I131" s="117">
        <f t="shared" si="17"/>
        <v>1</v>
      </c>
      <c r="J131" s="117">
        <f t="shared" si="17"/>
        <v>2</v>
      </c>
      <c r="K131" s="117">
        <f t="shared" si="17"/>
        <v>0</v>
      </c>
      <c r="L131" s="117">
        <f t="shared" si="17"/>
        <v>11</v>
      </c>
      <c r="M131" s="117">
        <f t="shared" si="17"/>
        <v>3</v>
      </c>
      <c r="N131" s="117">
        <f t="shared" si="17"/>
        <v>14</v>
      </c>
      <c r="O131" s="117">
        <f t="shared" si="17"/>
        <v>8</v>
      </c>
      <c r="P131" s="117">
        <f t="shared" si="17"/>
        <v>29</v>
      </c>
      <c r="Q131" s="117">
        <f t="shared" si="17"/>
        <v>2</v>
      </c>
      <c r="R131" s="117">
        <f t="shared" si="17"/>
        <v>4</v>
      </c>
      <c r="S131" s="117">
        <f t="shared" si="5"/>
        <v>1085</v>
      </c>
      <c r="T131" s="117">
        <f t="shared" si="6"/>
        <v>5799</v>
      </c>
      <c r="U131" s="117">
        <f t="shared" si="7"/>
        <v>6884</v>
      </c>
    </row>
    <row r="132" spans="1:21" ht="55.5">
      <c r="A132" s="129" t="s">
        <v>76</v>
      </c>
      <c r="B132" s="136" t="s">
        <v>154</v>
      </c>
      <c r="C132" s="131" t="s">
        <v>22</v>
      </c>
      <c r="D132" s="118" t="s">
        <v>110</v>
      </c>
      <c r="E132" s="116">
        <v>10</v>
      </c>
      <c r="F132" s="116">
        <v>80</v>
      </c>
      <c r="G132" s="116">
        <v>0</v>
      </c>
      <c r="H132" s="116">
        <v>1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0</v>
      </c>
      <c r="O132" s="119">
        <v>0</v>
      </c>
      <c r="P132" s="119">
        <v>0</v>
      </c>
      <c r="Q132" s="119">
        <v>0</v>
      </c>
      <c r="R132" s="119">
        <v>0</v>
      </c>
      <c r="S132" s="117">
        <f t="shared" si="5"/>
        <v>10</v>
      </c>
      <c r="T132" s="117">
        <f t="shared" si="6"/>
        <v>81</v>
      </c>
      <c r="U132" s="117">
        <f t="shared" si="7"/>
        <v>91</v>
      </c>
    </row>
    <row r="133" spans="1:21" ht="55.5">
      <c r="A133" s="129"/>
      <c r="B133" s="136"/>
      <c r="C133" s="131"/>
      <c r="D133" s="118" t="s">
        <v>111</v>
      </c>
      <c r="E133" s="119">
        <v>41</v>
      </c>
      <c r="F133" s="119">
        <v>420</v>
      </c>
      <c r="G133" s="119">
        <v>2</v>
      </c>
      <c r="H133" s="119">
        <v>10</v>
      </c>
      <c r="I133" s="119">
        <v>0</v>
      </c>
      <c r="J133" s="119">
        <v>1</v>
      </c>
      <c r="K133" s="119">
        <v>0</v>
      </c>
      <c r="L133" s="119">
        <v>1</v>
      </c>
      <c r="M133" s="119">
        <v>0</v>
      </c>
      <c r="N133" s="119">
        <v>2</v>
      </c>
      <c r="O133" s="119">
        <v>0</v>
      </c>
      <c r="P133" s="119">
        <v>1</v>
      </c>
      <c r="Q133" s="119">
        <v>0</v>
      </c>
      <c r="R133" s="119">
        <v>0</v>
      </c>
      <c r="S133" s="114">
        <f t="shared" si="5"/>
        <v>43</v>
      </c>
      <c r="T133" s="114">
        <f t="shared" si="6"/>
        <v>435</v>
      </c>
      <c r="U133" s="114">
        <f t="shared" si="7"/>
        <v>478</v>
      </c>
    </row>
    <row r="134" spans="1:21" ht="55.5">
      <c r="A134" s="129"/>
      <c r="B134" s="136" t="s">
        <v>73</v>
      </c>
      <c r="C134" s="131" t="s">
        <v>22</v>
      </c>
      <c r="D134" s="118" t="s">
        <v>110</v>
      </c>
      <c r="E134" s="116">
        <v>26</v>
      </c>
      <c r="F134" s="116">
        <v>334</v>
      </c>
      <c r="G134" s="116">
        <v>2</v>
      </c>
      <c r="H134" s="116">
        <v>9</v>
      </c>
      <c r="I134" s="116">
        <v>0</v>
      </c>
      <c r="J134" s="116">
        <v>0</v>
      </c>
      <c r="K134" s="116">
        <v>0</v>
      </c>
      <c r="L134" s="119">
        <v>0</v>
      </c>
      <c r="M134" s="119">
        <v>0</v>
      </c>
      <c r="N134" s="119">
        <v>0</v>
      </c>
      <c r="O134" s="119">
        <v>0</v>
      </c>
      <c r="P134" s="119">
        <v>0</v>
      </c>
      <c r="Q134" s="119">
        <v>0</v>
      </c>
      <c r="R134" s="119">
        <v>0</v>
      </c>
      <c r="S134" s="114">
        <f t="shared" si="5"/>
        <v>28</v>
      </c>
      <c r="T134" s="114">
        <f t="shared" si="6"/>
        <v>343</v>
      </c>
      <c r="U134" s="114">
        <f t="shared" si="7"/>
        <v>371</v>
      </c>
    </row>
    <row r="135" spans="1:21" ht="55.5">
      <c r="A135" s="129"/>
      <c r="B135" s="136"/>
      <c r="C135" s="131"/>
      <c r="D135" s="118" t="s">
        <v>111</v>
      </c>
      <c r="E135" s="119">
        <v>113</v>
      </c>
      <c r="F135" s="119">
        <v>1166</v>
      </c>
      <c r="G135" s="119">
        <v>3</v>
      </c>
      <c r="H135" s="119">
        <v>38</v>
      </c>
      <c r="I135" s="119">
        <v>0</v>
      </c>
      <c r="J135" s="119">
        <v>3</v>
      </c>
      <c r="K135" s="119">
        <v>0</v>
      </c>
      <c r="L135" s="119">
        <v>0</v>
      </c>
      <c r="M135" s="119">
        <v>0</v>
      </c>
      <c r="N135" s="119">
        <v>0</v>
      </c>
      <c r="O135" s="119">
        <v>0</v>
      </c>
      <c r="P135" s="119">
        <v>2</v>
      </c>
      <c r="Q135" s="119">
        <v>0</v>
      </c>
      <c r="R135" s="119">
        <v>0</v>
      </c>
      <c r="S135" s="114">
        <f t="shared" si="5"/>
        <v>116</v>
      </c>
      <c r="T135" s="114">
        <f t="shared" si="6"/>
        <v>1209</v>
      </c>
      <c r="U135" s="114">
        <f t="shared" si="7"/>
        <v>1325</v>
      </c>
    </row>
    <row r="136" spans="1:21" ht="55.5">
      <c r="A136" s="129"/>
      <c r="B136" s="137" t="s">
        <v>156</v>
      </c>
      <c r="C136" s="130" t="s">
        <v>22</v>
      </c>
      <c r="D136" s="114" t="s">
        <v>110</v>
      </c>
      <c r="E136" s="117">
        <f>E134+E132</f>
        <v>36</v>
      </c>
      <c r="F136" s="117">
        <f aca="true" t="shared" si="18" ref="F136:R136">F134+F132</f>
        <v>414</v>
      </c>
      <c r="G136" s="117">
        <f t="shared" si="18"/>
        <v>2</v>
      </c>
      <c r="H136" s="117">
        <f t="shared" si="18"/>
        <v>10</v>
      </c>
      <c r="I136" s="117">
        <f t="shared" si="18"/>
        <v>0</v>
      </c>
      <c r="J136" s="117">
        <f t="shared" si="18"/>
        <v>0</v>
      </c>
      <c r="K136" s="117">
        <f t="shared" si="18"/>
        <v>0</v>
      </c>
      <c r="L136" s="117">
        <f t="shared" si="18"/>
        <v>0</v>
      </c>
      <c r="M136" s="117">
        <f t="shared" si="18"/>
        <v>0</v>
      </c>
      <c r="N136" s="117">
        <f t="shared" si="18"/>
        <v>0</v>
      </c>
      <c r="O136" s="117">
        <f t="shared" si="18"/>
        <v>0</v>
      </c>
      <c r="P136" s="117">
        <f t="shared" si="18"/>
        <v>0</v>
      </c>
      <c r="Q136" s="117">
        <f t="shared" si="18"/>
        <v>0</v>
      </c>
      <c r="R136" s="117">
        <f t="shared" si="18"/>
        <v>0</v>
      </c>
      <c r="S136" s="117">
        <f t="shared" si="5"/>
        <v>38</v>
      </c>
      <c r="T136" s="117">
        <f t="shared" si="6"/>
        <v>424</v>
      </c>
      <c r="U136" s="117">
        <f t="shared" si="7"/>
        <v>462</v>
      </c>
    </row>
    <row r="137" spans="1:21" ht="55.5">
      <c r="A137" s="129"/>
      <c r="B137" s="137"/>
      <c r="C137" s="130"/>
      <c r="D137" s="114" t="s">
        <v>111</v>
      </c>
      <c r="E137" s="114">
        <f>E135+E133</f>
        <v>154</v>
      </c>
      <c r="F137" s="114">
        <f aca="true" t="shared" si="19" ref="F137:R137">F135+F133</f>
        <v>1586</v>
      </c>
      <c r="G137" s="114">
        <f t="shared" si="19"/>
        <v>5</v>
      </c>
      <c r="H137" s="114">
        <f t="shared" si="19"/>
        <v>48</v>
      </c>
      <c r="I137" s="114">
        <f t="shared" si="19"/>
        <v>0</v>
      </c>
      <c r="J137" s="114">
        <f t="shared" si="19"/>
        <v>4</v>
      </c>
      <c r="K137" s="114">
        <f t="shared" si="19"/>
        <v>0</v>
      </c>
      <c r="L137" s="114">
        <f t="shared" si="19"/>
        <v>1</v>
      </c>
      <c r="M137" s="114">
        <f t="shared" si="19"/>
        <v>0</v>
      </c>
      <c r="N137" s="114">
        <f t="shared" si="19"/>
        <v>2</v>
      </c>
      <c r="O137" s="114">
        <f t="shared" si="19"/>
        <v>0</v>
      </c>
      <c r="P137" s="114">
        <f t="shared" si="19"/>
        <v>3</v>
      </c>
      <c r="Q137" s="114">
        <f t="shared" si="19"/>
        <v>0</v>
      </c>
      <c r="R137" s="114">
        <f t="shared" si="19"/>
        <v>0</v>
      </c>
      <c r="S137" s="117">
        <f aca="true" t="shared" si="20" ref="S137:S165">Q137+O137+M137+K137+I137+G137+E137</f>
        <v>159</v>
      </c>
      <c r="T137" s="117">
        <f aca="true" t="shared" si="21" ref="T137:T165">R137+P137+N137+L137+J137+H137+F137</f>
        <v>1644</v>
      </c>
      <c r="U137" s="117">
        <f aca="true" t="shared" si="22" ref="U137:U165">T137+S137</f>
        <v>1803</v>
      </c>
    </row>
    <row r="138" spans="1:21" ht="55.5">
      <c r="A138" s="129" t="s">
        <v>155</v>
      </c>
      <c r="B138" s="136" t="s">
        <v>154</v>
      </c>
      <c r="C138" s="131" t="s">
        <v>21</v>
      </c>
      <c r="D138" s="118" t="s">
        <v>110</v>
      </c>
      <c r="E138" s="116">
        <v>7</v>
      </c>
      <c r="F138" s="116">
        <v>48</v>
      </c>
      <c r="G138" s="116">
        <v>0</v>
      </c>
      <c r="H138" s="116">
        <v>0</v>
      </c>
      <c r="I138" s="116">
        <v>0</v>
      </c>
      <c r="J138" s="116">
        <v>0</v>
      </c>
      <c r="K138" s="116">
        <v>0</v>
      </c>
      <c r="L138" s="116">
        <v>0</v>
      </c>
      <c r="M138" s="119">
        <v>0</v>
      </c>
      <c r="N138" s="119">
        <v>0</v>
      </c>
      <c r="O138" s="119">
        <v>0</v>
      </c>
      <c r="P138" s="119">
        <v>0</v>
      </c>
      <c r="Q138" s="119">
        <v>0</v>
      </c>
      <c r="R138" s="119">
        <v>0</v>
      </c>
      <c r="S138" s="117">
        <f t="shared" si="20"/>
        <v>7</v>
      </c>
      <c r="T138" s="117">
        <f t="shared" si="21"/>
        <v>48</v>
      </c>
      <c r="U138" s="117">
        <f t="shared" si="22"/>
        <v>55</v>
      </c>
    </row>
    <row r="139" spans="1:21" ht="55.5">
      <c r="A139" s="129"/>
      <c r="B139" s="136"/>
      <c r="C139" s="131"/>
      <c r="D139" s="118" t="s">
        <v>111</v>
      </c>
      <c r="E139" s="119">
        <v>29</v>
      </c>
      <c r="F139" s="119">
        <v>257</v>
      </c>
      <c r="G139" s="119">
        <v>1</v>
      </c>
      <c r="H139" s="119">
        <v>0</v>
      </c>
      <c r="I139" s="119">
        <v>0</v>
      </c>
      <c r="J139" s="119">
        <v>0</v>
      </c>
      <c r="K139" s="119">
        <v>0</v>
      </c>
      <c r="L139" s="119">
        <v>2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1</v>
      </c>
      <c r="S139" s="114">
        <f t="shared" si="20"/>
        <v>30</v>
      </c>
      <c r="T139" s="114">
        <f t="shared" si="21"/>
        <v>260</v>
      </c>
      <c r="U139" s="114">
        <f t="shared" si="22"/>
        <v>290</v>
      </c>
    </row>
    <row r="140" spans="1:21" ht="55.5">
      <c r="A140" s="129"/>
      <c r="B140" s="136" t="s">
        <v>73</v>
      </c>
      <c r="C140" s="131" t="s">
        <v>21</v>
      </c>
      <c r="D140" s="118" t="s">
        <v>110</v>
      </c>
      <c r="E140" s="116">
        <v>59</v>
      </c>
      <c r="F140" s="116">
        <v>329</v>
      </c>
      <c r="G140" s="116">
        <v>0</v>
      </c>
      <c r="H140" s="116">
        <v>1</v>
      </c>
      <c r="I140" s="116">
        <v>0</v>
      </c>
      <c r="J140" s="116">
        <v>0</v>
      </c>
      <c r="K140" s="116">
        <v>0</v>
      </c>
      <c r="L140" s="116">
        <v>3</v>
      </c>
      <c r="M140" s="119">
        <v>0</v>
      </c>
      <c r="N140" s="119">
        <v>0</v>
      </c>
      <c r="O140" s="119">
        <v>0</v>
      </c>
      <c r="P140" s="119">
        <v>0</v>
      </c>
      <c r="Q140" s="119">
        <v>0</v>
      </c>
      <c r="R140" s="119">
        <v>0</v>
      </c>
      <c r="S140" s="114">
        <f t="shared" si="20"/>
        <v>59</v>
      </c>
      <c r="T140" s="114">
        <f t="shared" si="21"/>
        <v>333</v>
      </c>
      <c r="U140" s="114">
        <f t="shared" si="22"/>
        <v>392</v>
      </c>
    </row>
    <row r="141" spans="1:21" ht="55.5">
      <c r="A141" s="129"/>
      <c r="B141" s="136"/>
      <c r="C141" s="131"/>
      <c r="D141" s="118" t="s">
        <v>111</v>
      </c>
      <c r="E141" s="119">
        <v>164</v>
      </c>
      <c r="F141" s="119">
        <v>1023</v>
      </c>
      <c r="G141" s="119">
        <v>2</v>
      </c>
      <c r="H141" s="119">
        <v>1</v>
      </c>
      <c r="I141" s="119">
        <v>0</v>
      </c>
      <c r="J141" s="119">
        <v>0</v>
      </c>
      <c r="K141" s="119">
        <v>0</v>
      </c>
      <c r="L141" s="119">
        <v>8</v>
      </c>
      <c r="M141" s="119">
        <v>0</v>
      </c>
      <c r="N141" s="119">
        <v>0</v>
      </c>
      <c r="O141" s="119">
        <v>0</v>
      </c>
      <c r="P141" s="119">
        <v>0</v>
      </c>
      <c r="Q141" s="119">
        <v>0</v>
      </c>
      <c r="R141" s="119">
        <v>0</v>
      </c>
      <c r="S141" s="114">
        <f t="shared" si="20"/>
        <v>166</v>
      </c>
      <c r="T141" s="114">
        <f t="shared" si="21"/>
        <v>1032</v>
      </c>
      <c r="U141" s="114">
        <f t="shared" si="22"/>
        <v>1198</v>
      </c>
    </row>
    <row r="142" spans="1:21" ht="55.5">
      <c r="A142" s="129"/>
      <c r="B142" s="137" t="s">
        <v>157</v>
      </c>
      <c r="C142" s="130" t="s">
        <v>21</v>
      </c>
      <c r="D142" s="114" t="s">
        <v>110</v>
      </c>
      <c r="E142" s="117">
        <f>E140+E138</f>
        <v>66</v>
      </c>
      <c r="F142" s="117">
        <f aca="true" t="shared" si="23" ref="F142:R142">F140+F138</f>
        <v>377</v>
      </c>
      <c r="G142" s="117">
        <f t="shared" si="23"/>
        <v>0</v>
      </c>
      <c r="H142" s="117">
        <f t="shared" si="23"/>
        <v>1</v>
      </c>
      <c r="I142" s="117">
        <f t="shared" si="23"/>
        <v>0</v>
      </c>
      <c r="J142" s="117">
        <f t="shared" si="23"/>
        <v>0</v>
      </c>
      <c r="K142" s="117">
        <f t="shared" si="23"/>
        <v>0</v>
      </c>
      <c r="L142" s="117">
        <f t="shared" si="23"/>
        <v>3</v>
      </c>
      <c r="M142" s="117">
        <f t="shared" si="23"/>
        <v>0</v>
      </c>
      <c r="N142" s="117">
        <f t="shared" si="23"/>
        <v>0</v>
      </c>
      <c r="O142" s="117">
        <f t="shared" si="23"/>
        <v>0</v>
      </c>
      <c r="P142" s="117">
        <f t="shared" si="23"/>
        <v>0</v>
      </c>
      <c r="Q142" s="117">
        <f t="shared" si="23"/>
        <v>0</v>
      </c>
      <c r="R142" s="117">
        <f t="shared" si="23"/>
        <v>0</v>
      </c>
      <c r="S142" s="117">
        <f t="shared" si="20"/>
        <v>66</v>
      </c>
      <c r="T142" s="117">
        <f t="shared" si="21"/>
        <v>381</v>
      </c>
      <c r="U142" s="117">
        <f t="shared" si="22"/>
        <v>447</v>
      </c>
    </row>
    <row r="143" spans="1:21" ht="55.5">
      <c r="A143" s="129"/>
      <c r="B143" s="137"/>
      <c r="C143" s="130"/>
      <c r="D143" s="114" t="s">
        <v>111</v>
      </c>
      <c r="E143" s="117">
        <f>E141+E139</f>
        <v>193</v>
      </c>
      <c r="F143" s="117">
        <f aca="true" t="shared" si="24" ref="F143:R143">F141+F139</f>
        <v>1280</v>
      </c>
      <c r="G143" s="117">
        <f t="shared" si="24"/>
        <v>3</v>
      </c>
      <c r="H143" s="117">
        <f t="shared" si="24"/>
        <v>1</v>
      </c>
      <c r="I143" s="117">
        <f t="shared" si="24"/>
        <v>0</v>
      </c>
      <c r="J143" s="117">
        <f t="shared" si="24"/>
        <v>0</v>
      </c>
      <c r="K143" s="117">
        <f t="shared" si="24"/>
        <v>0</v>
      </c>
      <c r="L143" s="117">
        <f t="shared" si="24"/>
        <v>10</v>
      </c>
      <c r="M143" s="117">
        <f t="shared" si="24"/>
        <v>0</v>
      </c>
      <c r="N143" s="117">
        <f t="shared" si="24"/>
        <v>0</v>
      </c>
      <c r="O143" s="117">
        <f t="shared" si="24"/>
        <v>0</v>
      </c>
      <c r="P143" s="117">
        <f t="shared" si="24"/>
        <v>0</v>
      </c>
      <c r="Q143" s="117">
        <f t="shared" si="24"/>
        <v>0</v>
      </c>
      <c r="R143" s="117">
        <f t="shared" si="24"/>
        <v>1</v>
      </c>
      <c r="S143" s="117">
        <f t="shared" si="20"/>
        <v>196</v>
      </c>
      <c r="T143" s="117">
        <f t="shared" si="21"/>
        <v>1292</v>
      </c>
      <c r="U143" s="117">
        <f t="shared" si="22"/>
        <v>1488</v>
      </c>
    </row>
    <row r="144" spans="1:21" ht="55.5">
      <c r="A144" s="132" t="s">
        <v>177</v>
      </c>
      <c r="B144" s="133"/>
      <c r="C144" s="131" t="s">
        <v>108</v>
      </c>
      <c r="D144" s="115" t="s">
        <v>110</v>
      </c>
      <c r="E144" s="115">
        <v>50</v>
      </c>
      <c r="F144" s="115">
        <v>206</v>
      </c>
      <c r="G144" s="115">
        <v>3</v>
      </c>
      <c r="H144" s="115">
        <v>8</v>
      </c>
      <c r="I144" s="115">
        <v>0</v>
      </c>
      <c r="J144" s="115">
        <v>0</v>
      </c>
      <c r="K144" s="115">
        <v>0</v>
      </c>
      <c r="L144" s="115">
        <v>1</v>
      </c>
      <c r="M144" s="115">
        <v>0</v>
      </c>
      <c r="N144" s="115">
        <v>0</v>
      </c>
      <c r="O144" s="115">
        <v>0</v>
      </c>
      <c r="P144" s="115">
        <v>0</v>
      </c>
      <c r="Q144" s="115">
        <v>0</v>
      </c>
      <c r="R144" s="115">
        <v>0</v>
      </c>
      <c r="S144" s="117">
        <f t="shared" si="20"/>
        <v>53</v>
      </c>
      <c r="T144" s="117">
        <f t="shared" si="21"/>
        <v>215</v>
      </c>
      <c r="U144" s="117">
        <f t="shared" si="22"/>
        <v>268</v>
      </c>
    </row>
    <row r="145" spans="1:21" ht="55.5">
      <c r="A145" s="134"/>
      <c r="B145" s="135"/>
      <c r="C145" s="131"/>
      <c r="D145" s="115" t="s">
        <v>111</v>
      </c>
      <c r="E145" s="115">
        <v>90</v>
      </c>
      <c r="F145" s="115">
        <v>371</v>
      </c>
      <c r="G145" s="115">
        <v>4</v>
      </c>
      <c r="H145" s="115">
        <v>16</v>
      </c>
      <c r="I145" s="115">
        <v>0</v>
      </c>
      <c r="J145" s="115">
        <v>0</v>
      </c>
      <c r="K145" s="115">
        <v>0</v>
      </c>
      <c r="L145" s="115">
        <v>1</v>
      </c>
      <c r="M145" s="115">
        <v>0</v>
      </c>
      <c r="N145" s="115">
        <v>0</v>
      </c>
      <c r="O145" s="115">
        <v>0</v>
      </c>
      <c r="P145" s="115">
        <v>0</v>
      </c>
      <c r="Q145" s="115">
        <v>0</v>
      </c>
      <c r="R145" s="115">
        <v>0</v>
      </c>
      <c r="S145" s="114">
        <f t="shared" si="20"/>
        <v>94</v>
      </c>
      <c r="T145" s="114">
        <f t="shared" si="21"/>
        <v>388</v>
      </c>
      <c r="U145" s="114">
        <f t="shared" si="22"/>
        <v>482</v>
      </c>
    </row>
    <row r="146" spans="1:21" ht="55.5">
      <c r="A146" s="128" t="s">
        <v>78</v>
      </c>
      <c r="B146" s="128"/>
      <c r="C146" s="127" t="s">
        <v>11</v>
      </c>
      <c r="D146" s="115" t="s">
        <v>110</v>
      </c>
      <c r="E146" s="116">
        <v>433</v>
      </c>
      <c r="F146" s="116">
        <v>676</v>
      </c>
      <c r="G146" s="116">
        <v>0</v>
      </c>
      <c r="H146" s="116">
        <v>1</v>
      </c>
      <c r="I146" s="116">
        <v>2</v>
      </c>
      <c r="J146" s="116">
        <v>0</v>
      </c>
      <c r="K146" s="116">
        <v>1</v>
      </c>
      <c r="L146" s="116">
        <v>1</v>
      </c>
      <c r="M146" s="116">
        <v>0</v>
      </c>
      <c r="N146" s="116">
        <v>0</v>
      </c>
      <c r="O146" s="116">
        <v>1</v>
      </c>
      <c r="P146" s="116">
        <v>2</v>
      </c>
      <c r="Q146" s="116">
        <v>2</v>
      </c>
      <c r="R146" s="116">
        <v>0</v>
      </c>
      <c r="S146" s="114">
        <f t="shared" si="20"/>
        <v>439</v>
      </c>
      <c r="T146" s="114">
        <f t="shared" si="21"/>
        <v>680</v>
      </c>
      <c r="U146" s="114">
        <f t="shared" si="22"/>
        <v>1119</v>
      </c>
    </row>
    <row r="147" spans="1:21" ht="55.5">
      <c r="A147" s="128"/>
      <c r="B147" s="128"/>
      <c r="C147" s="127"/>
      <c r="D147" s="115" t="s">
        <v>111</v>
      </c>
      <c r="E147" s="115">
        <v>3279</v>
      </c>
      <c r="F147" s="115">
        <v>3971</v>
      </c>
      <c r="G147" s="115">
        <v>38</v>
      </c>
      <c r="H147" s="115">
        <v>58</v>
      </c>
      <c r="I147" s="115">
        <v>3</v>
      </c>
      <c r="J147" s="115">
        <v>2</v>
      </c>
      <c r="K147" s="115">
        <v>2</v>
      </c>
      <c r="L147" s="115">
        <v>5</v>
      </c>
      <c r="M147" s="115">
        <v>2</v>
      </c>
      <c r="N147" s="115">
        <v>0</v>
      </c>
      <c r="O147" s="115">
        <v>10</v>
      </c>
      <c r="P147" s="115">
        <v>22</v>
      </c>
      <c r="Q147" s="115">
        <v>49</v>
      </c>
      <c r="R147" s="115">
        <v>7</v>
      </c>
      <c r="S147" s="114">
        <f t="shared" si="20"/>
        <v>3383</v>
      </c>
      <c r="T147" s="114">
        <f t="shared" si="21"/>
        <v>4065</v>
      </c>
      <c r="U147" s="114">
        <f t="shared" si="22"/>
        <v>7448</v>
      </c>
    </row>
    <row r="148" spans="1:21" ht="55.5">
      <c r="A148" s="128" t="s">
        <v>79</v>
      </c>
      <c r="B148" s="128"/>
      <c r="C148" s="127" t="s">
        <v>11</v>
      </c>
      <c r="D148" s="115" t="s">
        <v>110</v>
      </c>
      <c r="E148" s="116">
        <v>222</v>
      </c>
      <c r="F148" s="116">
        <v>139</v>
      </c>
      <c r="G148" s="116">
        <v>1</v>
      </c>
      <c r="H148" s="116">
        <v>1</v>
      </c>
      <c r="I148" s="116">
        <v>0</v>
      </c>
      <c r="J148" s="116">
        <v>0</v>
      </c>
      <c r="K148" s="116">
        <v>0</v>
      </c>
      <c r="L148" s="116">
        <v>0</v>
      </c>
      <c r="M148" s="116">
        <v>4</v>
      </c>
      <c r="N148" s="116">
        <v>2</v>
      </c>
      <c r="O148" s="116">
        <v>3</v>
      </c>
      <c r="P148" s="116">
        <v>0</v>
      </c>
      <c r="Q148" s="116">
        <v>1</v>
      </c>
      <c r="R148" s="116">
        <v>0</v>
      </c>
      <c r="S148" s="114">
        <f t="shared" si="20"/>
        <v>231</v>
      </c>
      <c r="T148" s="114">
        <f t="shared" si="21"/>
        <v>142</v>
      </c>
      <c r="U148" s="114">
        <f t="shared" si="22"/>
        <v>373</v>
      </c>
    </row>
    <row r="149" spans="1:21" ht="55.5">
      <c r="A149" s="128"/>
      <c r="B149" s="128"/>
      <c r="C149" s="127"/>
      <c r="D149" s="115" t="s">
        <v>111</v>
      </c>
      <c r="E149" s="115">
        <v>734</v>
      </c>
      <c r="F149" s="115">
        <v>397</v>
      </c>
      <c r="G149" s="115">
        <v>1</v>
      </c>
      <c r="H149" s="115">
        <v>1</v>
      </c>
      <c r="I149" s="115">
        <v>0</v>
      </c>
      <c r="J149" s="115">
        <v>0</v>
      </c>
      <c r="K149" s="115">
        <v>2</v>
      </c>
      <c r="L149" s="115">
        <v>2</v>
      </c>
      <c r="M149" s="115">
        <v>9</v>
      </c>
      <c r="N149" s="115">
        <v>8</v>
      </c>
      <c r="O149" s="115">
        <v>23</v>
      </c>
      <c r="P149" s="115">
        <v>5</v>
      </c>
      <c r="Q149" s="115">
        <v>3</v>
      </c>
      <c r="R149" s="115">
        <v>2</v>
      </c>
      <c r="S149" s="114">
        <f t="shared" si="20"/>
        <v>772</v>
      </c>
      <c r="T149" s="114">
        <f t="shared" si="21"/>
        <v>415</v>
      </c>
      <c r="U149" s="114">
        <f t="shared" si="22"/>
        <v>1187</v>
      </c>
    </row>
    <row r="150" spans="1:21" ht="55.5">
      <c r="A150" s="128" t="s">
        <v>178</v>
      </c>
      <c r="B150" s="128"/>
      <c r="C150" s="127" t="s">
        <v>11</v>
      </c>
      <c r="D150" s="115" t="s">
        <v>110</v>
      </c>
      <c r="E150" s="116">
        <v>21</v>
      </c>
      <c r="F150" s="116">
        <v>23</v>
      </c>
      <c r="G150" s="116">
        <v>4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16">
        <v>0</v>
      </c>
      <c r="Q150" s="116">
        <v>0</v>
      </c>
      <c r="R150" s="115">
        <v>0</v>
      </c>
      <c r="S150" s="114">
        <f t="shared" si="20"/>
        <v>25</v>
      </c>
      <c r="T150" s="114">
        <f t="shared" si="21"/>
        <v>23</v>
      </c>
      <c r="U150" s="114">
        <f t="shared" si="22"/>
        <v>48</v>
      </c>
    </row>
    <row r="151" spans="1:21" ht="55.5">
      <c r="A151" s="128"/>
      <c r="B151" s="128"/>
      <c r="C151" s="127"/>
      <c r="D151" s="115" t="s">
        <v>111</v>
      </c>
      <c r="E151" s="115">
        <v>60</v>
      </c>
      <c r="F151" s="115">
        <v>68</v>
      </c>
      <c r="G151" s="115">
        <v>7</v>
      </c>
      <c r="H151" s="115">
        <v>4</v>
      </c>
      <c r="I151" s="115">
        <v>2</v>
      </c>
      <c r="J151" s="115">
        <v>1</v>
      </c>
      <c r="K151" s="115">
        <v>1</v>
      </c>
      <c r="L151" s="115">
        <v>0</v>
      </c>
      <c r="M151" s="115">
        <v>0</v>
      </c>
      <c r="N151" s="115">
        <v>0</v>
      </c>
      <c r="O151" s="115">
        <v>0</v>
      </c>
      <c r="P151" s="115">
        <v>0</v>
      </c>
      <c r="Q151" s="115">
        <v>0</v>
      </c>
      <c r="R151" s="115">
        <v>0</v>
      </c>
      <c r="S151" s="114">
        <f t="shared" si="20"/>
        <v>70</v>
      </c>
      <c r="T151" s="114">
        <f t="shared" si="21"/>
        <v>73</v>
      </c>
      <c r="U151" s="114">
        <f t="shared" si="22"/>
        <v>143</v>
      </c>
    </row>
    <row r="152" spans="1:21" ht="55.5">
      <c r="A152" s="128" t="s">
        <v>80</v>
      </c>
      <c r="B152" s="128"/>
      <c r="C152" s="127" t="s">
        <v>11</v>
      </c>
      <c r="D152" s="115" t="s">
        <v>110</v>
      </c>
      <c r="E152" s="116">
        <v>42</v>
      </c>
      <c r="F152" s="116">
        <v>94</v>
      </c>
      <c r="G152" s="116">
        <v>0</v>
      </c>
      <c r="H152" s="116">
        <v>5</v>
      </c>
      <c r="I152" s="116">
        <v>0</v>
      </c>
      <c r="J152" s="116">
        <v>0</v>
      </c>
      <c r="K152" s="116">
        <v>1</v>
      </c>
      <c r="L152" s="116">
        <v>0</v>
      </c>
      <c r="M152" s="116">
        <v>0</v>
      </c>
      <c r="N152" s="116">
        <v>1</v>
      </c>
      <c r="O152" s="116">
        <v>0</v>
      </c>
      <c r="P152" s="116">
        <v>0</v>
      </c>
      <c r="Q152" s="116">
        <v>0</v>
      </c>
      <c r="R152" s="116">
        <v>0</v>
      </c>
      <c r="S152" s="114">
        <f t="shared" si="20"/>
        <v>43</v>
      </c>
      <c r="T152" s="114">
        <f t="shared" si="21"/>
        <v>100</v>
      </c>
      <c r="U152" s="114">
        <f t="shared" si="22"/>
        <v>143</v>
      </c>
    </row>
    <row r="153" spans="1:21" ht="55.5">
      <c r="A153" s="128"/>
      <c r="B153" s="128"/>
      <c r="C153" s="127"/>
      <c r="D153" s="115" t="s">
        <v>111</v>
      </c>
      <c r="E153" s="115">
        <v>342</v>
      </c>
      <c r="F153" s="115">
        <v>547</v>
      </c>
      <c r="G153" s="115">
        <v>9</v>
      </c>
      <c r="H153" s="115">
        <v>20</v>
      </c>
      <c r="I153" s="115">
        <v>1</v>
      </c>
      <c r="J153" s="115">
        <v>0</v>
      </c>
      <c r="K153" s="115">
        <v>1</v>
      </c>
      <c r="L153" s="115">
        <v>4</v>
      </c>
      <c r="M153" s="115">
        <v>0</v>
      </c>
      <c r="N153" s="115">
        <v>2</v>
      </c>
      <c r="O153" s="115">
        <v>1</v>
      </c>
      <c r="P153" s="115">
        <v>3</v>
      </c>
      <c r="Q153" s="115">
        <v>0</v>
      </c>
      <c r="R153" s="115">
        <v>2</v>
      </c>
      <c r="S153" s="114">
        <f t="shared" si="20"/>
        <v>354</v>
      </c>
      <c r="T153" s="114">
        <f t="shared" si="21"/>
        <v>578</v>
      </c>
      <c r="U153" s="114">
        <f t="shared" si="22"/>
        <v>932</v>
      </c>
    </row>
    <row r="154" spans="1:21" ht="55.5">
      <c r="A154" s="136" t="s">
        <v>80</v>
      </c>
      <c r="B154" s="136"/>
      <c r="C154" s="131" t="s">
        <v>21</v>
      </c>
      <c r="D154" s="118" t="s">
        <v>110</v>
      </c>
      <c r="E154" s="116">
        <v>24</v>
      </c>
      <c r="F154" s="116">
        <v>35</v>
      </c>
      <c r="G154" s="119">
        <v>1</v>
      </c>
      <c r="H154" s="119">
        <v>0</v>
      </c>
      <c r="I154" s="119">
        <v>0</v>
      </c>
      <c r="J154" s="119">
        <v>0</v>
      </c>
      <c r="K154" s="119">
        <v>0</v>
      </c>
      <c r="L154" s="119">
        <v>1</v>
      </c>
      <c r="M154" s="119">
        <v>0</v>
      </c>
      <c r="N154" s="119">
        <v>0</v>
      </c>
      <c r="O154" s="119">
        <v>0</v>
      </c>
      <c r="P154" s="119">
        <v>0</v>
      </c>
      <c r="Q154" s="119">
        <v>0</v>
      </c>
      <c r="R154" s="119">
        <v>0</v>
      </c>
      <c r="S154" s="114">
        <f t="shared" si="20"/>
        <v>25</v>
      </c>
      <c r="T154" s="114">
        <f t="shared" si="21"/>
        <v>36</v>
      </c>
      <c r="U154" s="114">
        <f t="shared" si="22"/>
        <v>61</v>
      </c>
    </row>
    <row r="155" spans="1:21" ht="55.5">
      <c r="A155" s="136"/>
      <c r="B155" s="136"/>
      <c r="C155" s="131"/>
      <c r="D155" s="118" t="s">
        <v>111</v>
      </c>
      <c r="E155" s="115">
        <v>97</v>
      </c>
      <c r="F155" s="115">
        <v>132</v>
      </c>
      <c r="G155" s="115">
        <v>1</v>
      </c>
      <c r="H155" s="115">
        <v>1</v>
      </c>
      <c r="I155" s="115">
        <v>0</v>
      </c>
      <c r="J155" s="115">
        <v>0</v>
      </c>
      <c r="K155" s="115">
        <v>2</v>
      </c>
      <c r="L155" s="115">
        <v>4</v>
      </c>
      <c r="M155" s="115">
        <v>0</v>
      </c>
      <c r="N155" s="115">
        <v>0</v>
      </c>
      <c r="O155" s="115">
        <v>0</v>
      </c>
      <c r="P155" s="115">
        <v>0</v>
      </c>
      <c r="Q155" s="115">
        <v>0</v>
      </c>
      <c r="R155" s="115">
        <v>0</v>
      </c>
      <c r="S155" s="114">
        <f t="shared" si="20"/>
        <v>100</v>
      </c>
      <c r="T155" s="114">
        <f t="shared" si="21"/>
        <v>137</v>
      </c>
      <c r="U155" s="114">
        <f t="shared" si="22"/>
        <v>237</v>
      </c>
    </row>
    <row r="156" spans="1:21" ht="55.5">
      <c r="A156" s="137" t="s">
        <v>0</v>
      </c>
      <c r="B156" s="137"/>
      <c r="C156" s="130" t="s">
        <v>11</v>
      </c>
      <c r="D156" s="114" t="s">
        <v>110</v>
      </c>
      <c r="E156" s="117">
        <f>E152+E150+E148+E146+E130+E114+E112+E76+E74+E42+E38+E36+E34+E16+E14+E12+E10+E8</f>
        <v>5826</v>
      </c>
      <c r="F156" s="117">
        <f aca="true" t="shared" si="25" ref="F156:R156">F152+F150+F148+F146+F130+F114+F112+F76+F74+F42+F38+F36+F34+F16+F14+F12+F10+F8</f>
        <v>9272</v>
      </c>
      <c r="G156" s="117">
        <f t="shared" si="25"/>
        <v>264</v>
      </c>
      <c r="H156" s="117">
        <f t="shared" si="25"/>
        <v>479</v>
      </c>
      <c r="I156" s="117">
        <f t="shared" si="25"/>
        <v>40</v>
      </c>
      <c r="J156" s="117">
        <f t="shared" si="25"/>
        <v>25</v>
      </c>
      <c r="K156" s="117">
        <f t="shared" si="25"/>
        <v>76</v>
      </c>
      <c r="L156" s="117">
        <f t="shared" si="25"/>
        <v>50</v>
      </c>
      <c r="M156" s="117">
        <f t="shared" si="25"/>
        <v>55</v>
      </c>
      <c r="N156" s="117">
        <f t="shared" si="25"/>
        <v>85</v>
      </c>
      <c r="O156" s="117">
        <f t="shared" si="25"/>
        <v>68</v>
      </c>
      <c r="P156" s="117">
        <f t="shared" si="25"/>
        <v>86</v>
      </c>
      <c r="Q156" s="117">
        <f t="shared" si="25"/>
        <v>18</v>
      </c>
      <c r="R156" s="117">
        <f t="shared" si="25"/>
        <v>26</v>
      </c>
      <c r="S156" s="117">
        <f t="shared" si="20"/>
        <v>6347</v>
      </c>
      <c r="T156" s="117">
        <f t="shared" si="21"/>
        <v>10023</v>
      </c>
      <c r="U156" s="117">
        <f t="shared" si="22"/>
        <v>16370</v>
      </c>
    </row>
    <row r="157" spans="1:21" ht="55.5">
      <c r="A157" s="137"/>
      <c r="B157" s="137"/>
      <c r="C157" s="130"/>
      <c r="D157" s="114" t="s">
        <v>111</v>
      </c>
      <c r="E157" s="117">
        <f>E153+E151+E149+E147+E131+E115+E113+E75+E43+E39+E37+E35+E17+E15+E13+E11+E9+E77</f>
        <v>43797</v>
      </c>
      <c r="F157" s="117">
        <f aca="true" t="shared" si="26" ref="F157:R157">F153+F151+F149+F147+F131+F115+F113+F75+F43+F39+F37+F35+F17+F15+F13+F11+F9+F77</f>
        <v>54477</v>
      </c>
      <c r="G157" s="117">
        <f t="shared" si="26"/>
        <v>2251</v>
      </c>
      <c r="H157" s="117">
        <f t="shared" si="26"/>
        <v>3499</v>
      </c>
      <c r="I157" s="117">
        <f t="shared" si="26"/>
        <v>288</v>
      </c>
      <c r="J157" s="117">
        <f t="shared" si="26"/>
        <v>430</v>
      </c>
      <c r="K157" s="117">
        <f t="shared" si="26"/>
        <v>438</v>
      </c>
      <c r="L157" s="117">
        <f t="shared" si="26"/>
        <v>374</v>
      </c>
      <c r="M157" s="117">
        <f t="shared" si="26"/>
        <v>192</v>
      </c>
      <c r="N157" s="117">
        <f t="shared" si="26"/>
        <v>352</v>
      </c>
      <c r="O157" s="117">
        <f t="shared" si="26"/>
        <v>511</v>
      </c>
      <c r="P157" s="117">
        <f t="shared" si="26"/>
        <v>610</v>
      </c>
      <c r="Q157" s="117">
        <f t="shared" si="26"/>
        <v>199</v>
      </c>
      <c r="R157" s="117">
        <f t="shared" si="26"/>
        <v>154</v>
      </c>
      <c r="S157" s="117">
        <f t="shared" si="20"/>
        <v>47676</v>
      </c>
      <c r="T157" s="117">
        <f t="shared" si="21"/>
        <v>59896</v>
      </c>
      <c r="U157" s="117">
        <f t="shared" si="22"/>
        <v>107572</v>
      </c>
    </row>
    <row r="158" spans="1:21" ht="55.5">
      <c r="A158" s="137"/>
      <c r="B158" s="137"/>
      <c r="C158" s="130" t="s">
        <v>22</v>
      </c>
      <c r="D158" s="114" t="s">
        <v>110</v>
      </c>
      <c r="E158" s="117">
        <f>E44+E84+E116+E136</f>
        <v>382</v>
      </c>
      <c r="F158" s="117">
        <f aca="true" t="shared" si="27" ref="F158:R158">F44+F84+F116+F136</f>
        <v>944</v>
      </c>
      <c r="G158" s="117">
        <f t="shared" si="27"/>
        <v>25</v>
      </c>
      <c r="H158" s="117">
        <f t="shared" si="27"/>
        <v>31</v>
      </c>
      <c r="I158" s="117">
        <f t="shared" si="27"/>
        <v>2</v>
      </c>
      <c r="J158" s="117">
        <f t="shared" si="27"/>
        <v>0</v>
      </c>
      <c r="K158" s="117">
        <f t="shared" si="27"/>
        <v>1</v>
      </c>
      <c r="L158" s="117">
        <f t="shared" si="27"/>
        <v>1</v>
      </c>
      <c r="M158" s="117">
        <f t="shared" si="27"/>
        <v>0</v>
      </c>
      <c r="N158" s="117">
        <f t="shared" si="27"/>
        <v>1</v>
      </c>
      <c r="O158" s="117">
        <f t="shared" si="27"/>
        <v>2</v>
      </c>
      <c r="P158" s="117">
        <f t="shared" si="27"/>
        <v>1</v>
      </c>
      <c r="Q158" s="117">
        <f t="shared" si="27"/>
        <v>0</v>
      </c>
      <c r="R158" s="117">
        <f t="shared" si="27"/>
        <v>0</v>
      </c>
      <c r="S158" s="117">
        <f t="shared" si="20"/>
        <v>412</v>
      </c>
      <c r="T158" s="117">
        <f t="shared" si="21"/>
        <v>978</v>
      </c>
      <c r="U158" s="117">
        <f t="shared" si="22"/>
        <v>1390</v>
      </c>
    </row>
    <row r="159" spans="1:21" ht="55.5">
      <c r="A159" s="137"/>
      <c r="B159" s="137"/>
      <c r="C159" s="130"/>
      <c r="D159" s="114" t="s">
        <v>111</v>
      </c>
      <c r="E159" s="117">
        <f>E137+E117+E85+E45</f>
        <v>1412</v>
      </c>
      <c r="F159" s="117">
        <f aca="true" t="shared" si="28" ref="F159:R159">F137+F117+F85+F45</f>
        <v>3435</v>
      </c>
      <c r="G159" s="117">
        <f t="shared" si="28"/>
        <v>69</v>
      </c>
      <c r="H159" s="117">
        <f t="shared" si="28"/>
        <v>105</v>
      </c>
      <c r="I159" s="117">
        <f t="shared" si="28"/>
        <v>4</v>
      </c>
      <c r="J159" s="117">
        <f t="shared" si="28"/>
        <v>5</v>
      </c>
      <c r="K159" s="117">
        <f t="shared" si="28"/>
        <v>2</v>
      </c>
      <c r="L159" s="117">
        <f t="shared" si="28"/>
        <v>3</v>
      </c>
      <c r="M159" s="117">
        <f t="shared" si="28"/>
        <v>0</v>
      </c>
      <c r="N159" s="117">
        <f t="shared" si="28"/>
        <v>3</v>
      </c>
      <c r="O159" s="117">
        <f t="shared" si="28"/>
        <v>7</v>
      </c>
      <c r="P159" s="117">
        <f t="shared" si="28"/>
        <v>10</v>
      </c>
      <c r="Q159" s="117">
        <f t="shared" si="28"/>
        <v>1</v>
      </c>
      <c r="R159" s="117">
        <f t="shared" si="28"/>
        <v>0</v>
      </c>
      <c r="S159" s="117">
        <f t="shared" si="20"/>
        <v>1495</v>
      </c>
      <c r="T159" s="117">
        <f t="shared" si="21"/>
        <v>3561</v>
      </c>
      <c r="U159" s="117">
        <f t="shared" si="22"/>
        <v>5056</v>
      </c>
    </row>
    <row r="160" spans="1:22" ht="55.5">
      <c r="A160" s="137"/>
      <c r="B160" s="137"/>
      <c r="C160" s="130" t="s">
        <v>21</v>
      </c>
      <c r="D160" s="114" t="s">
        <v>110</v>
      </c>
      <c r="E160" s="117">
        <f>E40+E96+E142+E154</f>
        <v>384</v>
      </c>
      <c r="F160" s="117">
        <f aca="true" t="shared" si="29" ref="F160:R160">F40+F96+F142+F154</f>
        <v>883</v>
      </c>
      <c r="G160" s="117">
        <f t="shared" si="29"/>
        <v>6</v>
      </c>
      <c r="H160" s="117">
        <f t="shared" si="29"/>
        <v>3</v>
      </c>
      <c r="I160" s="117">
        <f t="shared" si="29"/>
        <v>0</v>
      </c>
      <c r="J160" s="117">
        <f t="shared" si="29"/>
        <v>0</v>
      </c>
      <c r="K160" s="117">
        <f t="shared" si="29"/>
        <v>0</v>
      </c>
      <c r="L160" s="117">
        <f t="shared" si="29"/>
        <v>5</v>
      </c>
      <c r="M160" s="117">
        <f t="shared" si="29"/>
        <v>0</v>
      </c>
      <c r="N160" s="117">
        <f t="shared" si="29"/>
        <v>0</v>
      </c>
      <c r="O160" s="117">
        <f t="shared" si="29"/>
        <v>1</v>
      </c>
      <c r="P160" s="117">
        <f t="shared" si="29"/>
        <v>1</v>
      </c>
      <c r="Q160" s="117">
        <f t="shared" si="29"/>
        <v>0</v>
      </c>
      <c r="R160" s="117">
        <f t="shared" si="29"/>
        <v>0</v>
      </c>
      <c r="S160" s="117">
        <f t="shared" si="20"/>
        <v>391</v>
      </c>
      <c r="T160" s="117">
        <f t="shared" si="21"/>
        <v>892</v>
      </c>
      <c r="U160" s="117">
        <f t="shared" si="22"/>
        <v>1283</v>
      </c>
      <c r="V160" s="121"/>
    </row>
    <row r="161" spans="1:21" ht="55.5">
      <c r="A161" s="137"/>
      <c r="B161" s="137"/>
      <c r="C161" s="130"/>
      <c r="D161" s="114" t="s">
        <v>111</v>
      </c>
      <c r="E161" s="117">
        <f>E155+E143+E97+E41</f>
        <v>1729</v>
      </c>
      <c r="F161" s="117">
        <f aca="true" t="shared" si="30" ref="F161:R161">F155+F143+F97+F41</f>
        <v>3458</v>
      </c>
      <c r="G161" s="117">
        <f t="shared" si="30"/>
        <v>16</v>
      </c>
      <c r="H161" s="117">
        <f t="shared" si="30"/>
        <v>9</v>
      </c>
      <c r="I161" s="117">
        <f t="shared" si="30"/>
        <v>0</v>
      </c>
      <c r="J161" s="117">
        <f t="shared" si="30"/>
        <v>0</v>
      </c>
      <c r="K161" s="117">
        <f t="shared" si="30"/>
        <v>4</v>
      </c>
      <c r="L161" s="117">
        <f t="shared" si="30"/>
        <v>20</v>
      </c>
      <c r="M161" s="117">
        <f t="shared" si="30"/>
        <v>0</v>
      </c>
      <c r="N161" s="117">
        <f t="shared" si="30"/>
        <v>0</v>
      </c>
      <c r="O161" s="117">
        <f t="shared" si="30"/>
        <v>2</v>
      </c>
      <c r="P161" s="117">
        <f t="shared" si="30"/>
        <v>1</v>
      </c>
      <c r="Q161" s="117">
        <f t="shared" si="30"/>
        <v>1</v>
      </c>
      <c r="R161" s="117">
        <f t="shared" si="30"/>
        <v>1</v>
      </c>
      <c r="S161" s="117">
        <f t="shared" si="20"/>
        <v>1752</v>
      </c>
      <c r="T161" s="117">
        <f t="shared" si="21"/>
        <v>3489</v>
      </c>
      <c r="U161" s="117">
        <f t="shared" si="22"/>
        <v>5241</v>
      </c>
    </row>
    <row r="162" spans="1:21" ht="55.5">
      <c r="A162" s="137"/>
      <c r="B162" s="137"/>
      <c r="C162" s="130" t="s">
        <v>108</v>
      </c>
      <c r="D162" s="114" t="s">
        <v>110</v>
      </c>
      <c r="E162" s="117">
        <f>E144+E46</f>
        <v>127</v>
      </c>
      <c r="F162" s="117">
        <f aca="true" t="shared" si="31" ref="F162:R162">F144+F46</f>
        <v>244</v>
      </c>
      <c r="G162" s="117">
        <f t="shared" si="31"/>
        <v>9</v>
      </c>
      <c r="H162" s="117">
        <f t="shared" si="31"/>
        <v>13</v>
      </c>
      <c r="I162" s="117">
        <f t="shared" si="31"/>
        <v>0</v>
      </c>
      <c r="J162" s="117">
        <f t="shared" si="31"/>
        <v>0</v>
      </c>
      <c r="K162" s="117">
        <f t="shared" si="31"/>
        <v>0</v>
      </c>
      <c r="L162" s="117">
        <f t="shared" si="31"/>
        <v>1</v>
      </c>
      <c r="M162" s="117">
        <f t="shared" si="31"/>
        <v>0</v>
      </c>
      <c r="N162" s="117">
        <f t="shared" si="31"/>
        <v>0</v>
      </c>
      <c r="O162" s="117">
        <f t="shared" si="31"/>
        <v>0</v>
      </c>
      <c r="P162" s="117">
        <f t="shared" si="31"/>
        <v>0</v>
      </c>
      <c r="Q162" s="117">
        <f t="shared" si="31"/>
        <v>0</v>
      </c>
      <c r="R162" s="117">
        <f t="shared" si="31"/>
        <v>0</v>
      </c>
      <c r="S162" s="117">
        <f t="shared" si="20"/>
        <v>136</v>
      </c>
      <c r="T162" s="117">
        <f t="shared" si="21"/>
        <v>258</v>
      </c>
      <c r="U162" s="117">
        <f t="shared" si="22"/>
        <v>394</v>
      </c>
    </row>
    <row r="163" spans="1:21" ht="55.5">
      <c r="A163" s="137"/>
      <c r="B163" s="137"/>
      <c r="C163" s="130"/>
      <c r="D163" s="114" t="s">
        <v>111</v>
      </c>
      <c r="E163" s="117">
        <f>E145+E47</f>
        <v>167</v>
      </c>
      <c r="F163" s="117">
        <f aca="true" t="shared" si="32" ref="F163:R163">F145+F47</f>
        <v>409</v>
      </c>
      <c r="G163" s="117">
        <f t="shared" si="32"/>
        <v>10</v>
      </c>
      <c r="H163" s="117">
        <f t="shared" si="32"/>
        <v>21</v>
      </c>
      <c r="I163" s="117">
        <f t="shared" si="32"/>
        <v>0</v>
      </c>
      <c r="J163" s="117">
        <f t="shared" si="32"/>
        <v>0</v>
      </c>
      <c r="K163" s="117">
        <f t="shared" si="32"/>
        <v>0</v>
      </c>
      <c r="L163" s="117">
        <f t="shared" si="32"/>
        <v>1</v>
      </c>
      <c r="M163" s="117">
        <f t="shared" si="32"/>
        <v>0</v>
      </c>
      <c r="N163" s="117">
        <f t="shared" si="32"/>
        <v>0</v>
      </c>
      <c r="O163" s="117">
        <f t="shared" si="32"/>
        <v>0</v>
      </c>
      <c r="P163" s="117">
        <f t="shared" si="32"/>
        <v>0</v>
      </c>
      <c r="Q163" s="117">
        <f t="shared" si="32"/>
        <v>0</v>
      </c>
      <c r="R163" s="117">
        <f t="shared" si="32"/>
        <v>0</v>
      </c>
      <c r="S163" s="117">
        <f t="shared" si="20"/>
        <v>177</v>
      </c>
      <c r="T163" s="117">
        <f t="shared" si="21"/>
        <v>431</v>
      </c>
      <c r="U163" s="117">
        <f t="shared" si="22"/>
        <v>608</v>
      </c>
    </row>
    <row r="164" spans="1:21" ht="55.5">
      <c r="A164" s="138" t="s">
        <v>158</v>
      </c>
      <c r="B164" s="138"/>
      <c r="C164" s="138"/>
      <c r="D164" s="122" t="s">
        <v>110</v>
      </c>
      <c r="E164" s="123">
        <f>E156+E158+E160+E162</f>
        <v>6719</v>
      </c>
      <c r="F164" s="123">
        <f aca="true" t="shared" si="33" ref="F164:R164">F156+F158+F160+F162</f>
        <v>11343</v>
      </c>
      <c r="G164" s="123">
        <f t="shared" si="33"/>
        <v>304</v>
      </c>
      <c r="H164" s="123">
        <f t="shared" si="33"/>
        <v>526</v>
      </c>
      <c r="I164" s="123">
        <f t="shared" si="33"/>
        <v>42</v>
      </c>
      <c r="J164" s="123">
        <f t="shared" si="33"/>
        <v>25</v>
      </c>
      <c r="K164" s="123">
        <f t="shared" si="33"/>
        <v>77</v>
      </c>
      <c r="L164" s="123">
        <f t="shared" si="33"/>
        <v>57</v>
      </c>
      <c r="M164" s="123">
        <f t="shared" si="33"/>
        <v>55</v>
      </c>
      <c r="N164" s="123">
        <f t="shared" si="33"/>
        <v>86</v>
      </c>
      <c r="O164" s="123">
        <f t="shared" si="33"/>
        <v>71</v>
      </c>
      <c r="P164" s="123">
        <f t="shared" si="33"/>
        <v>88</v>
      </c>
      <c r="Q164" s="123">
        <f t="shared" si="33"/>
        <v>18</v>
      </c>
      <c r="R164" s="123">
        <f t="shared" si="33"/>
        <v>26</v>
      </c>
      <c r="S164" s="123">
        <f t="shared" si="20"/>
        <v>7286</v>
      </c>
      <c r="T164" s="123">
        <f t="shared" si="21"/>
        <v>12151</v>
      </c>
      <c r="U164" s="123">
        <f t="shared" si="22"/>
        <v>19437</v>
      </c>
    </row>
    <row r="165" spans="1:21" ht="55.5">
      <c r="A165" s="138"/>
      <c r="B165" s="138"/>
      <c r="C165" s="138"/>
      <c r="D165" s="122" t="s">
        <v>111</v>
      </c>
      <c r="E165" s="123">
        <f>E163+E161+E159+E157</f>
        <v>47105</v>
      </c>
      <c r="F165" s="123">
        <f aca="true" t="shared" si="34" ref="F165:R165">F163+F161+F159+F157</f>
        <v>61779</v>
      </c>
      <c r="G165" s="123">
        <f t="shared" si="34"/>
        <v>2346</v>
      </c>
      <c r="H165" s="123">
        <f t="shared" si="34"/>
        <v>3634</v>
      </c>
      <c r="I165" s="123">
        <f t="shared" si="34"/>
        <v>292</v>
      </c>
      <c r="J165" s="123">
        <f t="shared" si="34"/>
        <v>435</v>
      </c>
      <c r="K165" s="123">
        <f t="shared" si="34"/>
        <v>444</v>
      </c>
      <c r="L165" s="123">
        <f t="shared" si="34"/>
        <v>398</v>
      </c>
      <c r="M165" s="123">
        <f t="shared" si="34"/>
        <v>192</v>
      </c>
      <c r="N165" s="123">
        <f t="shared" si="34"/>
        <v>355</v>
      </c>
      <c r="O165" s="123">
        <f t="shared" si="34"/>
        <v>520</v>
      </c>
      <c r="P165" s="123">
        <f t="shared" si="34"/>
        <v>621</v>
      </c>
      <c r="Q165" s="123">
        <f t="shared" si="34"/>
        <v>201</v>
      </c>
      <c r="R165" s="123">
        <f t="shared" si="34"/>
        <v>155</v>
      </c>
      <c r="S165" s="123">
        <f t="shared" si="20"/>
        <v>51100</v>
      </c>
      <c r="T165" s="123">
        <f t="shared" si="21"/>
        <v>67377</v>
      </c>
      <c r="U165" s="123">
        <f t="shared" si="22"/>
        <v>118477</v>
      </c>
    </row>
    <row r="166" spans="1:2" ht="27.75">
      <c r="A166" s="112"/>
      <c r="B166" s="112"/>
    </row>
    <row r="167" spans="1:2" ht="27.75">
      <c r="A167" s="112"/>
      <c r="B167" s="112"/>
    </row>
    <row r="168" spans="1:2" ht="27.75">
      <c r="A168" s="112"/>
      <c r="B168" s="112"/>
    </row>
    <row r="169" spans="1:2" ht="27.75">
      <c r="A169" s="112"/>
      <c r="B169" s="112"/>
    </row>
    <row r="170" spans="1:2" ht="27.75">
      <c r="A170" s="112"/>
      <c r="B170" s="112"/>
    </row>
    <row r="171" spans="1:21" ht="27.75">
      <c r="A171" s="144" t="s">
        <v>276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</row>
    <row r="172" spans="1:21" ht="27.75">
      <c r="A172" s="137" t="s">
        <v>3</v>
      </c>
      <c r="B172" s="137"/>
      <c r="C172" s="137" t="s">
        <v>150</v>
      </c>
      <c r="D172" s="137" t="s">
        <v>10</v>
      </c>
      <c r="E172" s="137" t="s">
        <v>4</v>
      </c>
      <c r="F172" s="137"/>
      <c r="G172" s="137" t="s">
        <v>5</v>
      </c>
      <c r="H172" s="137"/>
      <c r="I172" s="137" t="s">
        <v>6</v>
      </c>
      <c r="J172" s="137"/>
      <c r="K172" s="137" t="s">
        <v>175</v>
      </c>
      <c r="L172" s="137"/>
      <c r="M172" s="137" t="s">
        <v>176</v>
      </c>
      <c r="N172" s="137"/>
      <c r="O172" s="137" t="s">
        <v>7</v>
      </c>
      <c r="P172" s="137"/>
      <c r="Q172" s="137" t="s">
        <v>8</v>
      </c>
      <c r="R172" s="137"/>
      <c r="S172" s="137" t="s">
        <v>0</v>
      </c>
      <c r="T172" s="130"/>
      <c r="U172" s="130"/>
    </row>
    <row r="173" spans="1:21" ht="55.5">
      <c r="A173" s="137"/>
      <c r="B173" s="137"/>
      <c r="C173" s="130"/>
      <c r="D173" s="130"/>
      <c r="E173" s="114" t="s">
        <v>9</v>
      </c>
      <c r="F173" s="114" t="s">
        <v>2</v>
      </c>
      <c r="G173" s="114" t="s">
        <v>9</v>
      </c>
      <c r="H173" s="114" t="s">
        <v>2</v>
      </c>
      <c r="I173" s="114" t="s">
        <v>9</v>
      </c>
      <c r="J173" s="114" t="s">
        <v>2</v>
      </c>
      <c r="K173" s="114" t="s">
        <v>9</v>
      </c>
      <c r="L173" s="114" t="s">
        <v>2</v>
      </c>
      <c r="M173" s="114" t="s">
        <v>9</v>
      </c>
      <c r="N173" s="114" t="s">
        <v>2</v>
      </c>
      <c r="O173" s="114" t="s">
        <v>9</v>
      </c>
      <c r="P173" s="114" t="s">
        <v>2</v>
      </c>
      <c r="Q173" s="114" t="s">
        <v>9</v>
      </c>
      <c r="R173" s="114" t="s">
        <v>2</v>
      </c>
      <c r="S173" s="114" t="s">
        <v>9</v>
      </c>
      <c r="T173" s="114" t="s">
        <v>2</v>
      </c>
      <c r="U173" s="114" t="s">
        <v>0</v>
      </c>
    </row>
    <row r="174" spans="1:21" ht="55.5">
      <c r="A174" s="128" t="s">
        <v>35</v>
      </c>
      <c r="B174" s="128"/>
      <c r="C174" s="127" t="s">
        <v>11</v>
      </c>
      <c r="D174" s="115" t="s">
        <v>110</v>
      </c>
      <c r="E174" s="116">
        <v>69</v>
      </c>
      <c r="F174" s="116">
        <v>42</v>
      </c>
      <c r="G174" s="116">
        <v>13</v>
      </c>
      <c r="H174" s="116">
        <v>5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v>0</v>
      </c>
      <c r="P174" s="116">
        <v>0</v>
      </c>
      <c r="Q174" s="116">
        <v>0</v>
      </c>
      <c r="R174" s="115">
        <v>0</v>
      </c>
      <c r="S174" s="117">
        <f>Q174+O174+M174+K174+I174+G174+E174</f>
        <v>82</v>
      </c>
      <c r="T174" s="117">
        <f>R174+P174+N174+L174+J174+H174+F174</f>
        <v>47</v>
      </c>
      <c r="U174" s="117">
        <f>T174+S174</f>
        <v>129</v>
      </c>
    </row>
    <row r="175" spans="1:21" ht="55.5">
      <c r="A175" s="128"/>
      <c r="B175" s="128"/>
      <c r="C175" s="127"/>
      <c r="D175" s="115" t="s">
        <v>111</v>
      </c>
      <c r="E175" s="115">
        <v>380</v>
      </c>
      <c r="F175" s="115">
        <v>203</v>
      </c>
      <c r="G175" s="115">
        <v>31</v>
      </c>
      <c r="H175" s="115">
        <v>14</v>
      </c>
      <c r="I175" s="115">
        <v>0</v>
      </c>
      <c r="J175" s="115">
        <v>0</v>
      </c>
      <c r="K175" s="115">
        <v>0</v>
      </c>
      <c r="L175" s="115">
        <v>0</v>
      </c>
      <c r="M175" s="115">
        <v>0</v>
      </c>
      <c r="N175" s="115">
        <v>0</v>
      </c>
      <c r="O175" s="115">
        <v>0</v>
      </c>
      <c r="P175" s="115">
        <v>0</v>
      </c>
      <c r="Q175" s="115">
        <v>0</v>
      </c>
      <c r="R175" s="115">
        <v>0</v>
      </c>
      <c r="S175" s="117">
        <f aca="true" t="shared" si="35" ref="S175:S238">Q175+O175+M175+K175+I175+G175+E175</f>
        <v>411</v>
      </c>
      <c r="T175" s="117">
        <f aca="true" t="shared" si="36" ref="T175:T238">R175+P175+N175+L175+J175+H175+F175</f>
        <v>217</v>
      </c>
      <c r="U175" s="117">
        <f aca="true" t="shared" si="37" ref="U175:U238">T175+S175</f>
        <v>628</v>
      </c>
    </row>
    <row r="176" spans="1:21" ht="55.5">
      <c r="A176" s="128" t="s">
        <v>36</v>
      </c>
      <c r="B176" s="128"/>
      <c r="C176" s="127" t="s">
        <v>11</v>
      </c>
      <c r="D176" s="115" t="s">
        <v>110</v>
      </c>
      <c r="E176" s="116">
        <v>53</v>
      </c>
      <c r="F176" s="116">
        <v>23</v>
      </c>
      <c r="G176" s="116">
        <v>3</v>
      </c>
      <c r="H176" s="116">
        <v>2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16">
        <v>0</v>
      </c>
      <c r="Q176" s="116">
        <v>0</v>
      </c>
      <c r="R176" s="116">
        <v>0</v>
      </c>
      <c r="S176" s="117">
        <f t="shared" si="35"/>
        <v>56</v>
      </c>
      <c r="T176" s="117">
        <f t="shared" si="36"/>
        <v>25</v>
      </c>
      <c r="U176" s="117">
        <f t="shared" si="37"/>
        <v>81</v>
      </c>
    </row>
    <row r="177" spans="1:21" ht="55.5">
      <c r="A177" s="128"/>
      <c r="B177" s="128"/>
      <c r="C177" s="127"/>
      <c r="D177" s="115" t="s">
        <v>111</v>
      </c>
      <c r="E177" s="115">
        <v>149</v>
      </c>
      <c r="F177" s="115">
        <v>84</v>
      </c>
      <c r="G177" s="115">
        <v>15</v>
      </c>
      <c r="H177" s="115">
        <v>7</v>
      </c>
      <c r="I177" s="115">
        <v>0</v>
      </c>
      <c r="J177" s="115">
        <v>0</v>
      </c>
      <c r="K177" s="115">
        <v>0</v>
      </c>
      <c r="L177" s="115">
        <v>0</v>
      </c>
      <c r="M177" s="115">
        <v>0</v>
      </c>
      <c r="N177" s="115">
        <v>0</v>
      </c>
      <c r="O177" s="115">
        <v>0</v>
      </c>
      <c r="P177" s="115">
        <v>0</v>
      </c>
      <c r="Q177" s="115">
        <v>0</v>
      </c>
      <c r="R177" s="115">
        <v>0</v>
      </c>
      <c r="S177" s="117">
        <f t="shared" si="35"/>
        <v>164</v>
      </c>
      <c r="T177" s="117">
        <f t="shared" si="36"/>
        <v>91</v>
      </c>
      <c r="U177" s="117">
        <f t="shared" si="37"/>
        <v>255</v>
      </c>
    </row>
    <row r="178" spans="1:21" ht="55.5">
      <c r="A178" s="128" t="s">
        <v>37</v>
      </c>
      <c r="B178" s="128"/>
      <c r="C178" s="127" t="s">
        <v>11</v>
      </c>
      <c r="D178" s="115" t="s">
        <v>110</v>
      </c>
      <c r="E178" s="116">
        <v>11</v>
      </c>
      <c r="F178" s="116">
        <v>51</v>
      </c>
      <c r="G178" s="116">
        <v>2</v>
      </c>
      <c r="H178" s="116">
        <v>2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16">
        <v>0</v>
      </c>
      <c r="Q178" s="116">
        <v>0</v>
      </c>
      <c r="R178" s="116">
        <v>0</v>
      </c>
      <c r="S178" s="117">
        <f t="shared" si="35"/>
        <v>13</v>
      </c>
      <c r="T178" s="117">
        <f t="shared" si="36"/>
        <v>53</v>
      </c>
      <c r="U178" s="117">
        <f t="shared" si="37"/>
        <v>66</v>
      </c>
    </row>
    <row r="179" spans="1:21" ht="55.5">
      <c r="A179" s="128"/>
      <c r="B179" s="128"/>
      <c r="C179" s="127"/>
      <c r="D179" s="115" t="s">
        <v>111</v>
      </c>
      <c r="E179" s="115">
        <v>37</v>
      </c>
      <c r="F179" s="115">
        <v>159</v>
      </c>
      <c r="G179" s="115">
        <v>3</v>
      </c>
      <c r="H179" s="115">
        <v>9</v>
      </c>
      <c r="I179" s="115">
        <v>0</v>
      </c>
      <c r="J179" s="115">
        <v>0</v>
      </c>
      <c r="K179" s="115">
        <v>0</v>
      </c>
      <c r="L179" s="115">
        <v>0</v>
      </c>
      <c r="M179" s="115">
        <v>0</v>
      </c>
      <c r="N179" s="115">
        <v>0</v>
      </c>
      <c r="O179" s="115">
        <v>0</v>
      </c>
      <c r="P179" s="115">
        <v>0</v>
      </c>
      <c r="Q179" s="115">
        <v>0</v>
      </c>
      <c r="R179" s="115">
        <v>0</v>
      </c>
      <c r="S179" s="117">
        <f t="shared" si="35"/>
        <v>40</v>
      </c>
      <c r="T179" s="117">
        <f t="shared" si="36"/>
        <v>168</v>
      </c>
      <c r="U179" s="117">
        <f t="shared" si="37"/>
        <v>208</v>
      </c>
    </row>
    <row r="180" spans="1:21" ht="55.5">
      <c r="A180" s="128" t="s">
        <v>38</v>
      </c>
      <c r="B180" s="128"/>
      <c r="C180" s="127" t="s">
        <v>11</v>
      </c>
      <c r="D180" s="115" t="s">
        <v>110</v>
      </c>
      <c r="E180" s="116">
        <v>51</v>
      </c>
      <c r="F180" s="116">
        <v>27</v>
      </c>
      <c r="G180" s="116">
        <v>2</v>
      </c>
      <c r="H180" s="116">
        <v>2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16">
        <v>0</v>
      </c>
      <c r="Q180" s="116">
        <v>0</v>
      </c>
      <c r="R180" s="116">
        <v>0</v>
      </c>
      <c r="S180" s="117">
        <f t="shared" si="35"/>
        <v>53</v>
      </c>
      <c r="T180" s="117">
        <f t="shared" si="36"/>
        <v>29</v>
      </c>
      <c r="U180" s="117">
        <f t="shared" si="37"/>
        <v>82</v>
      </c>
    </row>
    <row r="181" spans="1:21" ht="55.5">
      <c r="A181" s="128"/>
      <c r="B181" s="128"/>
      <c r="C181" s="127"/>
      <c r="D181" s="115" t="s">
        <v>111</v>
      </c>
      <c r="E181" s="115">
        <v>376</v>
      </c>
      <c r="F181" s="115">
        <v>130</v>
      </c>
      <c r="G181" s="115">
        <v>29</v>
      </c>
      <c r="H181" s="115">
        <v>8</v>
      </c>
      <c r="I181" s="115">
        <v>0</v>
      </c>
      <c r="J181" s="115">
        <v>0</v>
      </c>
      <c r="K181" s="115">
        <v>0</v>
      </c>
      <c r="L181" s="115">
        <v>0</v>
      </c>
      <c r="M181" s="115">
        <v>0</v>
      </c>
      <c r="N181" s="115">
        <v>0</v>
      </c>
      <c r="O181" s="115">
        <v>0</v>
      </c>
      <c r="P181" s="115">
        <v>0</v>
      </c>
      <c r="Q181" s="115">
        <v>0</v>
      </c>
      <c r="R181" s="115">
        <v>0</v>
      </c>
      <c r="S181" s="117">
        <f t="shared" si="35"/>
        <v>405</v>
      </c>
      <c r="T181" s="117">
        <f t="shared" si="36"/>
        <v>138</v>
      </c>
      <c r="U181" s="117">
        <f t="shared" si="37"/>
        <v>543</v>
      </c>
    </row>
    <row r="182" spans="1:21" ht="55.5">
      <c r="A182" s="128" t="s">
        <v>39</v>
      </c>
      <c r="B182" s="128"/>
      <c r="C182" s="127" t="s">
        <v>11</v>
      </c>
      <c r="D182" s="115" t="s">
        <v>110</v>
      </c>
      <c r="E182" s="116">
        <v>15</v>
      </c>
      <c r="F182" s="116">
        <v>33</v>
      </c>
      <c r="G182" s="116">
        <v>1</v>
      </c>
      <c r="H182" s="116">
        <v>3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16">
        <v>0</v>
      </c>
      <c r="Q182" s="116">
        <v>0</v>
      </c>
      <c r="R182" s="116">
        <v>0</v>
      </c>
      <c r="S182" s="117">
        <f t="shared" si="35"/>
        <v>16</v>
      </c>
      <c r="T182" s="117">
        <f t="shared" si="36"/>
        <v>36</v>
      </c>
      <c r="U182" s="117">
        <f t="shared" si="37"/>
        <v>52</v>
      </c>
    </row>
    <row r="183" spans="1:21" ht="55.5">
      <c r="A183" s="128"/>
      <c r="B183" s="128"/>
      <c r="C183" s="127"/>
      <c r="D183" s="115" t="s">
        <v>111</v>
      </c>
      <c r="E183" s="115">
        <v>112</v>
      </c>
      <c r="F183" s="115">
        <v>167</v>
      </c>
      <c r="G183" s="115">
        <v>4</v>
      </c>
      <c r="H183" s="115">
        <v>10</v>
      </c>
      <c r="I183" s="115">
        <v>0</v>
      </c>
      <c r="J183" s="115">
        <v>0</v>
      </c>
      <c r="K183" s="115">
        <v>0</v>
      </c>
      <c r="L183" s="115">
        <v>0</v>
      </c>
      <c r="M183" s="115">
        <v>0</v>
      </c>
      <c r="N183" s="115">
        <v>0</v>
      </c>
      <c r="O183" s="115">
        <v>0</v>
      </c>
      <c r="P183" s="115">
        <v>0</v>
      </c>
      <c r="Q183" s="115">
        <v>0</v>
      </c>
      <c r="R183" s="115">
        <v>0</v>
      </c>
      <c r="S183" s="117">
        <f t="shared" si="35"/>
        <v>116</v>
      </c>
      <c r="T183" s="117">
        <f t="shared" si="36"/>
        <v>177</v>
      </c>
      <c r="U183" s="117">
        <f t="shared" si="37"/>
        <v>293</v>
      </c>
    </row>
    <row r="184" spans="1:21" ht="55.5">
      <c r="A184" s="129" t="s">
        <v>109</v>
      </c>
      <c r="B184" s="136" t="s">
        <v>125</v>
      </c>
      <c r="C184" s="127" t="s">
        <v>11</v>
      </c>
      <c r="D184" s="118" t="s">
        <v>110</v>
      </c>
      <c r="E184" s="116">
        <v>38</v>
      </c>
      <c r="F184" s="116">
        <v>4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19">
        <v>0</v>
      </c>
      <c r="Q184" s="119">
        <v>0</v>
      </c>
      <c r="R184" s="119">
        <v>0</v>
      </c>
      <c r="S184" s="117">
        <f t="shared" si="35"/>
        <v>38</v>
      </c>
      <c r="T184" s="117">
        <f t="shared" si="36"/>
        <v>4</v>
      </c>
      <c r="U184" s="117">
        <f t="shared" si="37"/>
        <v>42</v>
      </c>
    </row>
    <row r="185" spans="1:21" ht="55.5">
      <c r="A185" s="129"/>
      <c r="B185" s="136"/>
      <c r="C185" s="127"/>
      <c r="D185" s="118" t="s">
        <v>111</v>
      </c>
      <c r="E185" s="119">
        <v>184</v>
      </c>
      <c r="F185" s="119">
        <v>26</v>
      </c>
      <c r="G185" s="119">
        <v>0</v>
      </c>
      <c r="H185" s="119">
        <v>0</v>
      </c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0</v>
      </c>
      <c r="O185" s="119">
        <v>0</v>
      </c>
      <c r="P185" s="119">
        <v>0</v>
      </c>
      <c r="Q185" s="119">
        <v>0</v>
      </c>
      <c r="R185" s="119">
        <v>0</v>
      </c>
      <c r="S185" s="117">
        <f t="shared" si="35"/>
        <v>184</v>
      </c>
      <c r="T185" s="117">
        <f t="shared" si="36"/>
        <v>26</v>
      </c>
      <c r="U185" s="117">
        <f t="shared" si="37"/>
        <v>210</v>
      </c>
    </row>
    <row r="186" spans="1:21" ht="55.5">
      <c r="A186" s="129"/>
      <c r="B186" s="136" t="s">
        <v>126</v>
      </c>
      <c r="C186" s="127" t="s">
        <v>11</v>
      </c>
      <c r="D186" s="118" t="s">
        <v>110</v>
      </c>
      <c r="E186" s="116">
        <v>29</v>
      </c>
      <c r="F186" s="116">
        <v>8</v>
      </c>
      <c r="G186" s="116">
        <v>0</v>
      </c>
      <c r="H186" s="116">
        <v>0</v>
      </c>
      <c r="I186" s="116">
        <v>0</v>
      </c>
      <c r="J186" s="116">
        <v>0</v>
      </c>
      <c r="K186" s="119">
        <v>0</v>
      </c>
      <c r="L186" s="119">
        <v>0</v>
      </c>
      <c r="M186" s="119">
        <v>0</v>
      </c>
      <c r="N186" s="119">
        <v>0</v>
      </c>
      <c r="O186" s="119">
        <v>0</v>
      </c>
      <c r="P186" s="119">
        <v>0</v>
      </c>
      <c r="Q186" s="119">
        <v>0</v>
      </c>
      <c r="R186" s="119">
        <v>0</v>
      </c>
      <c r="S186" s="117">
        <f t="shared" si="35"/>
        <v>29</v>
      </c>
      <c r="T186" s="117">
        <f t="shared" si="36"/>
        <v>8</v>
      </c>
      <c r="U186" s="117">
        <f t="shared" si="37"/>
        <v>37</v>
      </c>
    </row>
    <row r="187" spans="1:21" ht="55.5">
      <c r="A187" s="129"/>
      <c r="B187" s="136"/>
      <c r="C187" s="127"/>
      <c r="D187" s="118" t="s">
        <v>111</v>
      </c>
      <c r="E187" s="119">
        <v>95</v>
      </c>
      <c r="F187" s="119">
        <v>14</v>
      </c>
      <c r="G187" s="119">
        <v>0</v>
      </c>
      <c r="H187" s="119">
        <v>0</v>
      </c>
      <c r="I187" s="119">
        <v>0</v>
      </c>
      <c r="J187" s="119">
        <v>0</v>
      </c>
      <c r="K187" s="119">
        <v>0</v>
      </c>
      <c r="L187" s="119">
        <v>0</v>
      </c>
      <c r="M187" s="119">
        <v>0</v>
      </c>
      <c r="N187" s="119">
        <v>0</v>
      </c>
      <c r="O187" s="119">
        <v>0</v>
      </c>
      <c r="P187" s="119">
        <v>0</v>
      </c>
      <c r="Q187" s="119">
        <v>0</v>
      </c>
      <c r="R187" s="119">
        <v>0</v>
      </c>
      <c r="S187" s="117">
        <f t="shared" si="35"/>
        <v>95</v>
      </c>
      <c r="T187" s="117">
        <f t="shared" si="36"/>
        <v>14</v>
      </c>
      <c r="U187" s="117">
        <f t="shared" si="37"/>
        <v>109</v>
      </c>
    </row>
    <row r="188" spans="1:21" ht="55.5">
      <c r="A188" s="129"/>
      <c r="B188" s="136" t="s">
        <v>127</v>
      </c>
      <c r="C188" s="127" t="s">
        <v>11</v>
      </c>
      <c r="D188" s="118" t="s">
        <v>110</v>
      </c>
      <c r="E188" s="116">
        <v>29</v>
      </c>
      <c r="F188" s="116">
        <v>7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19">
        <v>0</v>
      </c>
      <c r="Q188" s="119">
        <v>0</v>
      </c>
      <c r="R188" s="119">
        <v>0</v>
      </c>
      <c r="S188" s="117">
        <f t="shared" si="35"/>
        <v>29</v>
      </c>
      <c r="T188" s="117">
        <f t="shared" si="36"/>
        <v>7</v>
      </c>
      <c r="U188" s="117">
        <f t="shared" si="37"/>
        <v>36</v>
      </c>
    </row>
    <row r="189" spans="1:21" ht="55.5">
      <c r="A189" s="129"/>
      <c r="B189" s="136"/>
      <c r="C189" s="127"/>
      <c r="D189" s="118" t="s">
        <v>111</v>
      </c>
      <c r="E189" s="119">
        <v>138</v>
      </c>
      <c r="F189" s="119">
        <v>27</v>
      </c>
      <c r="G189" s="119">
        <v>2</v>
      </c>
      <c r="H189" s="119">
        <v>2</v>
      </c>
      <c r="I189" s="119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0</v>
      </c>
      <c r="O189" s="119">
        <v>0</v>
      </c>
      <c r="P189" s="119">
        <v>0</v>
      </c>
      <c r="Q189" s="119">
        <v>0</v>
      </c>
      <c r="R189" s="119">
        <v>0</v>
      </c>
      <c r="S189" s="117">
        <f t="shared" si="35"/>
        <v>140</v>
      </c>
      <c r="T189" s="117">
        <f t="shared" si="36"/>
        <v>29</v>
      </c>
      <c r="U189" s="117">
        <f t="shared" si="37"/>
        <v>169</v>
      </c>
    </row>
    <row r="190" spans="1:21" ht="55.5">
      <c r="A190" s="129"/>
      <c r="B190" s="136" t="s">
        <v>128</v>
      </c>
      <c r="C190" s="131" t="s">
        <v>11</v>
      </c>
      <c r="D190" s="118" t="s">
        <v>110</v>
      </c>
      <c r="E190" s="116">
        <v>19</v>
      </c>
      <c r="F190" s="116">
        <v>10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16">
        <v>0</v>
      </c>
      <c r="Q190" s="119">
        <v>0</v>
      </c>
      <c r="R190" s="119">
        <v>0</v>
      </c>
      <c r="S190" s="117">
        <f t="shared" si="35"/>
        <v>19</v>
      </c>
      <c r="T190" s="117">
        <f t="shared" si="36"/>
        <v>10</v>
      </c>
      <c r="U190" s="117">
        <f t="shared" si="37"/>
        <v>29</v>
      </c>
    </row>
    <row r="191" spans="1:21" ht="55.5">
      <c r="A191" s="129"/>
      <c r="B191" s="136"/>
      <c r="C191" s="131"/>
      <c r="D191" s="118" t="s">
        <v>111</v>
      </c>
      <c r="E191" s="119">
        <v>155</v>
      </c>
      <c r="F191" s="119">
        <v>31</v>
      </c>
      <c r="G191" s="119">
        <v>0</v>
      </c>
      <c r="H191" s="119">
        <v>0</v>
      </c>
      <c r="I191" s="119">
        <v>0</v>
      </c>
      <c r="J191" s="119">
        <v>0</v>
      </c>
      <c r="K191" s="119">
        <v>0</v>
      </c>
      <c r="L191" s="119">
        <v>0</v>
      </c>
      <c r="M191" s="119">
        <v>0</v>
      </c>
      <c r="N191" s="119">
        <v>0</v>
      </c>
      <c r="O191" s="119">
        <v>0</v>
      </c>
      <c r="P191" s="119">
        <v>0</v>
      </c>
      <c r="Q191" s="119">
        <v>0</v>
      </c>
      <c r="R191" s="119">
        <v>0</v>
      </c>
      <c r="S191" s="117">
        <f t="shared" si="35"/>
        <v>155</v>
      </c>
      <c r="T191" s="117">
        <f t="shared" si="36"/>
        <v>31</v>
      </c>
      <c r="U191" s="117">
        <f t="shared" si="37"/>
        <v>186</v>
      </c>
    </row>
    <row r="192" spans="1:21" ht="55.5">
      <c r="A192" s="129" t="s">
        <v>109</v>
      </c>
      <c r="B192" s="136" t="s">
        <v>129</v>
      </c>
      <c r="C192" s="131" t="s">
        <v>11</v>
      </c>
      <c r="D192" s="118" t="s">
        <v>110</v>
      </c>
      <c r="E192" s="116">
        <v>44</v>
      </c>
      <c r="F192" s="116">
        <v>27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v>0</v>
      </c>
      <c r="P192" s="116">
        <v>0</v>
      </c>
      <c r="Q192" s="119">
        <v>0</v>
      </c>
      <c r="R192" s="119">
        <v>0</v>
      </c>
      <c r="S192" s="117">
        <f t="shared" si="35"/>
        <v>44</v>
      </c>
      <c r="T192" s="117">
        <f t="shared" si="36"/>
        <v>27</v>
      </c>
      <c r="U192" s="117">
        <f t="shared" si="37"/>
        <v>71</v>
      </c>
    </row>
    <row r="193" spans="1:21" ht="55.5">
      <c r="A193" s="129"/>
      <c r="B193" s="136"/>
      <c r="C193" s="131"/>
      <c r="D193" s="118" t="s">
        <v>111</v>
      </c>
      <c r="E193" s="119">
        <v>149</v>
      </c>
      <c r="F193" s="119">
        <v>96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7">
        <f t="shared" si="35"/>
        <v>149</v>
      </c>
      <c r="T193" s="117">
        <f t="shared" si="36"/>
        <v>96</v>
      </c>
      <c r="U193" s="117">
        <f t="shared" si="37"/>
        <v>245</v>
      </c>
    </row>
    <row r="194" spans="1:21" ht="55.5">
      <c r="A194" s="129"/>
      <c r="B194" s="136" t="s">
        <v>130</v>
      </c>
      <c r="C194" s="131" t="s">
        <v>11</v>
      </c>
      <c r="D194" s="118" t="s">
        <v>110</v>
      </c>
      <c r="E194" s="116">
        <v>19</v>
      </c>
      <c r="F194" s="116">
        <v>10</v>
      </c>
      <c r="G194" s="116">
        <v>1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16">
        <v>0</v>
      </c>
      <c r="Q194" s="119">
        <v>0</v>
      </c>
      <c r="R194" s="119">
        <v>0</v>
      </c>
      <c r="S194" s="117">
        <f t="shared" si="35"/>
        <v>20</v>
      </c>
      <c r="T194" s="117">
        <f t="shared" si="36"/>
        <v>10</v>
      </c>
      <c r="U194" s="117">
        <f t="shared" si="37"/>
        <v>30</v>
      </c>
    </row>
    <row r="195" spans="1:21" ht="55.5">
      <c r="A195" s="129"/>
      <c r="B195" s="136"/>
      <c r="C195" s="131"/>
      <c r="D195" s="118" t="s">
        <v>111</v>
      </c>
      <c r="E195" s="119">
        <v>83</v>
      </c>
      <c r="F195" s="119">
        <v>38</v>
      </c>
      <c r="G195" s="119">
        <v>1</v>
      </c>
      <c r="H195" s="119">
        <v>2</v>
      </c>
      <c r="I195" s="119">
        <v>0</v>
      </c>
      <c r="J195" s="119">
        <v>0</v>
      </c>
      <c r="K195" s="119">
        <v>0</v>
      </c>
      <c r="L195" s="119">
        <v>0</v>
      </c>
      <c r="M195" s="119">
        <v>0</v>
      </c>
      <c r="N195" s="119">
        <v>0</v>
      </c>
      <c r="O195" s="119">
        <v>0</v>
      </c>
      <c r="P195" s="119">
        <v>0</v>
      </c>
      <c r="Q195" s="119">
        <v>0</v>
      </c>
      <c r="R195" s="119">
        <v>0</v>
      </c>
      <c r="S195" s="117">
        <f t="shared" si="35"/>
        <v>84</v>
      </c>
      <c r="T195" s="117">
        <f t="shared" si="36"/>
        <v>40</v>
      </c>
      <c r="U195" s="117">
        <f t="shared" si="37"/>
        <v>124</v>
      </c>
    </row>
    <row r="196" spans="1:21" ht="55.5">
      <c r="A196" s="129"/>
      <c r="B196" s="136" t="s">
        <v>131</v>
      </c>
      <c r="C196" s="131" t="s">
        <v>11</v>
      </c>
      <c r="D196" s="118" t="s">
        <v>110</v>
      </c>
      <c r="E196" s="116">
        <v>10</v>
      </c>
      <c r="F196" s="116">
        <v>6</v>
      </c>
      <c r="G196" s="116">
        <v>1</v>
      </c>
      <c r="H196" s="116">
        <v>1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19">
        <v>0</v>
      </c>
      <c r="Q196" s="119">
        <v>0</v>
      </c>
      <c r="R196" s="119">
        <v>0</v>
      </c>
      <c r="S196" s="117">
        <f t="shared" si="35"/>
        <v>11</v>
      </c>
      <c r="T196" s="117">
        <f t="shared" si="36"/>
        <v>7</v>
      </c>
      <c r="U196" s="117">
        <f t="shared" si="37"/>
        <v>18</v>
      </c>
    </row>
    <row r="197" spans="1:21" ht="55.5">
      <c r="A197" s="129"/>
      <c r="B197" s="136"/>
      <c r="C197" s="131"/>
      <c r="D197" s="118" t="s">
        <v>111</v>
      </c>
      <c r="E197" s="119">
        <v>104</v>
      </c>
      <c r="F197" s="119">
        <v>45</v>
      </c>
      <c r="G197" s="119">
        <v>10</v>
      </c>
      <c r="H197" s="119">
        <v>5</v>
      </c>
      <c r="I197" s="119">
        <v>0</v>
      </c>
      <c r="J197" s="119">
        <v>0</v>
      </c>
      <c r="K197" s="119">
        <v>0</v>
      </c>
      <c r="L197" s="119">
        <v>0</v>
      </c>
      <c r="M197" s="119">
        <v>0</v>
      </c>
      <c r="N197" s="119">
        <v>0</v>
      </c>
      <c r="O197" s="119">
        <v>0</v>
      </c>
      <c r="P197" s="119">
        <v>0</v>
      </c>
      <c r="Q197" s="119">
        <v>0</v>
      </c>
      <c r="R197" s="119">
        <v>0</v>
      </c>
      <c r="S197" s="117">
        <f t="shared" si="35"/>
        <v>114</v>
      </c>
      <c r="T197" s="117">
        <f t="shared" si="36"/>
        <v>50</v>
      </c>
      <c r="U197" s="117">
        <f t="shared" si="37"/>
        <v>164</v>
      </c>
    </row>
    <row r="198" spans="1:21" ht="55.5">
      <c r="A198" s="129"/>
      <c r="B198" s="146" t="s">
        <v>213</v>
      </c>
      <c r="C198" s="131" t="s">
        <v>11</v>
      </c>
      <c r="D198" s="118" t="s">
        <v>110</v>
      </c>
      <c r="E198" s="119">
        <v>13</v>
      </c>
      <c r="F198" s="119">
        <v>4</v>
      </c>
      <c r="G198" s="119">
        <v>1</v>
      </c>
      <c r="H198" s="119">
        <v>0</v>
      </c>
      <c r="I198" s="119">
        <v>0</v>
      </c>
      <c r="J198" s="119">
        <v>0</v>
      </c>
      <c r="K198" s="119">
        <v>0</v>
      </c>
      <c r="L198" s="119">
        <v>0</v>
      </c>
      <c r="M198" s="119">
        <v>0</v>
      </c>
      <c r="N198" s="119">
        <v>0</v>
      </c>
      <c r="O198" s="119">
        <v>0</v>
      </c>
      <c r="P198" s="119">
        <v>0</v>
      </c>
      <c r="Q198" s="119">
        <v>0</v>
      </c>
      <c r="R198" s="119">
        <v>0</v>
      </c>
      <c r="S198" s="117">
        <f t="shared" si="35"/>
        <v>14</v>
      </c>
      <c r="T198" s="117">
        <f t="shared" si="36"/>
        <v>4</v>
      </c>
      <c r="U198" s="117">
        <f t="shared" si="37"/>
        <v>18</v>
      </c>
    </row>
    <row r="199" spans="1:21" ht="55.5">
      <c r="A199" s="129"/>
      <c r="B199" s="147"/>
      <c r="C199" s="131"/>
      <c r="D199" s="118" t="s">
        <v>111</v>
      </c>
      <c r="E199" s="119">
        <v>82</v>
      </c>
      <c r="F199" s="119">
        <v>24</v>
      </c>
      <c r="G199" s="119">
        <v>5</v>
      </c>
      <c r="H199" s="119">
        <v>2</v>
      </c>
      <c r="I199" s="119">
        <v>0</v>
      </c>
      <c r="J199" s="119">
        <v>0</v>
      </c>
      <c r="K199" s="119">
        <v>0</v>
      </c>
      <c r="L199" s="119">
        <v>0</v>
      </c>
      <c r="M199" s="119">
        <v>0</v>
      </c>
      <c r="N199" s="119">
        <v>0</v>
      </c>
      <c r="O199" s="119">
        <v>0</v>
      </c>
      <c r="P199" s="119">
        <v>0</v>
      </c>
      <c r="Q199" s="119">
        <v>0</v>
      </c>
      <c r="R199" s="119">
        <v>0</v>
      </c>
      <c r="S199" s="117">
        <f t="shared" si="35"/>
        <v>87</v>
      </c>
      <c r="T199" s="117">
        <f t="shared" si="36"/>
        <v>26</v>
      </c>
      <c r="U199" s="117">
        <f t="shared" si="37"/>
        <v>113</v>
      </c>
    </row>
    <row r="200" spans="1:21" ht="55.5">
      <c r="A200" s="129"/>
      <c r="B200" s="137" t="s">
        <v>77</v>
      </c>
      <c r="C200" s="130" t="s">
        <v>11</v>
      </c>
      <c r="D200" s="114" t="s">
        <v>110</v>
      </c>
      <c r="E200" s="117">
        <f>E198+E196+E194+E192+E190+E188+E186+E184</f>
        <v>201</v>
      </c>
      <c r="F200" s="117">
        <f aca="true" t="shared" si="38" ref="F200:R200">F198+F196+F194+F192+F190+F188+F186+F184</f>
        <v>76</v>
      </c>
      <c r="G200" s="117">
        <f t="shared" si="38"/>
        <v>3</v>
      </c>
      <c r="H200" s="117">
        <f t="shared" si="38"/>
        <v>1</v>
      </c>
      <c r="I200" s="117">
        <f t="shared" si="38"/>
        <v>0</v>
      </c>
      <c r="J200" s="117">
        <f t="shared" si="38"/>
        <v>0</v>
      </c>
      <c r="K200" s="117">
        <f t="shared" si="38"/>
        <v>0</v>
      </c>
      <c r="L200" s="117">
        <f t="shared" si="38"/>
        <v>0</v>
      </c>
      <c r="M200" s="117">
        <f t="shared" si="38"/>
        <v>0</v>
      </c>
      <c r="N200" s="117">
        <f t="shared" si="38"/>
        <v>0</v>
      </c>
      <c r="O200" s="117">
        <f t="shared" si="38"/>
        <v>0</v>
      </c>
      <c r="P200" s="117">
        <f t="shared" si="38"/>
        <v>0</v>
      </c>
      <c r="Q200" s="117">
        <f t="shared" si="38"/>
        <v>0</v>
      </c>
      <c r="R200" s="117">
        <f t="shared" si="38"/>
        <v>0</v>
      </c>
      <c r="S200" s="117">
        <f t="shared" si="35"/>
        <v>204</v>
      </c>
      <c r="T200" s="117">
        <f t="shared" si="36"/>
        <v>77</v>
      </c>
      <c r="U200" s="117">
        <f t="shared" si="37"/>
        <v>281</v>
      </c>
    </row>
    <row r="201" spans="1:21" ht="55.5">
      <c r="A201" s="129"/>
      <c r="B201" s="137"/>
      <c r="C201" s="130"/>
      <c r="D201" s="114" t="s">
        <v>111</v>
      </c>
      <c r="E201" s="117">
        <f>E199+E197+E195+E193+E191+E189+E187+E185</f>
        <v>990</v>
      </c>
      <c r="F201" s="117">
        <f aca="true" t="shared" si="39" ref="F201:R201">F199+F197+F195+F193+F191+F189+F187+F185</f>
        <v>301</v>
      </c>
      <c r="G201" s="117">
        <f t="shared" si="39"/>
        <v>18</v>
      </c>
      <c r="H201" s="117">
        <f t="shared" si="39"/>
        <v>11</v>
      </c>
      <c r="I201" s="117">
        <f t="shared" si="39"/>
        <v>0</v>
      </c>
      <c r="J201" s="117">
        <f t="shared" si="39"/>
        <v>0</v>
      </c>
      <c r="K201" s="117">
        <f t="shared" si="39"/>
        <v>0</v>
      </c>
      <c r="L201" s="117">
        <f t="shared" si="39"/>
        <v>0</v>
      </c>
      <c r="M201" s="117">
        <f t="shared" si="39"/>
        <v>0</v>
      </c>
      <c r="N201" s="117">
        <f t="shared" si="39"/>
        <v>0</v>
      </c>
      <c r="O201" s="117">
        <f t="shared" si="39"/>
        <v>0</v>
      </c>
      <c r="P201" s="117">
        <f t="shared" si="39"/>
        <v>0</v>
      </c>
      <c r="Q201" s="117">
        <f t="shared" si="39"/>
        <v>0</v>
      </c>
      <c r="R201" s="117">
        <f t="shared" si="39"/>
        <v>0</v>
      </c>
      <c r="S201" s="117">
        <f t="shared" si="35"/>
        <v>1008</v>
      </c>
      <c r="T201" s="117">
        <f t="shared" si="36"/>
        <v>312</v>
      </c>
      <c r="U201" s="117">
        <f t="shared" si="37"/>
        <v>1320</v>
      </c>
    </row>
    <row r="202" spans="1:21" ht="55.5">
      <c r="A202" s="128" t="s">
        <v>41</v>
      </c>
      <c r="B202" s="128"/>
      <c r="C202" s="127" t="s">
        <v>11</v>
      </c>
      <c r="D202" s="115" t="s">
        <v>110</v>
      </c>
      <c r="E202" s="116">
        <v>30</v>
      </c>
      <c r="F202" s="116">
        <v>21</v>
      </c>
      <c r="G202" s="116">
        <v>2</v>
      </c>
      <c r="H202" s="116">
        <v>1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v>0</v>
      </c>
      <c r="P202" s="116">
        <v>0</v>
      </c>
      <c r="Q202" s="116">
        <v>0</v>
      </c>
      <c r="R202" s="116">
        <v>0</v>
      </c>
      <c r="S202" s="117">
        <f t="shared" si="35"/>
        <v>32</v>
      </c>
      <c r="T202" s="117">
        <f t="shared" si="36"/>
        <v>22</v>
      </c>
      <c r="U202" s="117">
        <f t="shared" si="37"/>
        <v>54</v>
      </c>
    </row>
    <row r="203" spans="1:21" ht="55.5">
      <c r="A203" s="128"/>
      <c r="B203" s="128"/>
      <c r="C203" s="127"/>
      <c r="D203" s="115" t="s">
        <v>111</v>
      </c>
      <c r="E203" s="115">
        <v>139</v>
      </c>
      <c r="F203" s="115">
        <v>92</v>
      </c>
      <c r="G203" s="115">
        <v>4</v>
      </c>
      <c r="H203" s="115">
        <v>4</v>
      </c>
      <c r="I203" s="115">
        <v>0</v>
      </c>
      <c r="J203" s="115">
        <v>0</v>
      </c>
      <c r="K203" s="115">
        <v>0</v>
      </c>
      <c r="L203" s="115">
        <v>0</v>
      </c>
      <c r="M203" s="115">
        <v>0</v>
      </c>
      <c r="N203" s="115">
        <v>0</v>
      </c>
      <c r="O203" s="115">
        <v>0</v>
      </c>
      <c r="P203" s="115">
        <v>0</v>
      </c>
      <c r="Q203" s="115">
        <v>0</v>
      </c>
      <c r="R203" s="115">
        <v>0</v>
      </c>
      <c r="S203" s="117">
        <f t="shared" si="35"/>
        <v>143</v>
      </c>
      <c r="T203" s="117">
        <f t="shared" si="36"/>
        <v>96</v>
      </c>
      <c r="U203" s="117">
        <f t="shared" si="37"/>
        <v>239</v>
      </c>
    </row>
    <row r="204" spans="1:21" ht="55.5">
      <c r="A204" s="128" t="s">
        <v>43</v>
      </c>
      <c r="B204" s="128"/>
      <c r="C204" s="127" t="s">
        <v>11</v>
      </c>
      <c r="D204" s="115" t="s">
        <v>110</v>
      </c>
      <c r="E204" s="116">
        <v>44</v>
      </c>
      <c r="F204" s="116">
        <v>36</v>
      </c>
      <c r="G204" s="116">
        <v>5</v>
      </c>
      <c r="H204" s="116">
        <v>3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v>0</v>
      </c>
      <c r="P204" s="116">
        <v>0</v>
      </c>
      <c r="Q204" s="116">
        <v>0</v>
      </c>
      <c r="R204" s="116">
        <v>0</v>
      </c>
      <c r="S204" s="117">
        <f t="shared" si="35"/>
        <v>49</v>
      </c>
      <c r="T204" s="117">
        <f t="shared" si="36"/>
        <v>39</v>
      </c>
      <c r="U204" s="117">
        <f t="shared" si="37"/>
        <v>88</v>
      </c>
    </row>
    <row r="205" spans="1:21" ht="55.5">
      <c r="A205" s="128"/>
      <c r="B205" s="128"/>
      <c r="C205" s="127"/>
      <c r="D205" s="115" t="s">
        <v>111</v>
      </c>
      <c r="E205" s="115">
        <v>201</v>
      </c>
      <c r="F205" s="115">
        <v>128</v>
      </c>
      <c r="G205" s="115">
        <v>12</v>
      </c>
      <c r="H205" s="115">
        <v>9</v>
      </c>
      <c r="I205" s="115">
        <v>0</v>
      </c>
      <c r="J205" s="115">
        <v>0</v>
      </c>
      <c r="K205" s="115">
        <v>0</v>
      </c>
      <c r="L205" s="115">
        <v>0</v>
      </c>
      <c r="M205" s="115">
        <v>0</v>
      </c>
      <c r="N205" s="115">
        <v>0</v>
      </c>
      <c r="O205" s="115">
        <v>0</v>
      </c>
      <c r="P205" s="115">
        <v>0</v>
      </c>
      <c r="Q205" s="115">
        <v>0</v>
      </c>
      <c r="R205" s="115">
        <v>0</v>
      </c>
      <c r="S205" s="117">
        <f t="shared" si="35"/>
        <v>213</v>
      </c>
      <c r="T205" s="117">
        <f t="shared" si="36"/>
        <v>137</v>
      </c>
      <c r="U205" s="117">
        <f t="shared" si="37"/>
        <v>350</v>
      </c>
    </row>
    <row r="206" spans="1:21" ht="55.5">
      <c r="A206" s="143" t="s">
        <v>161</v>
      </c>
      <c r="B206" s="143"/>
      <c r="C206" s="143" t="s">
        <v>21</v>
      </c>
      <c r="D206" s="118" t="s">
        <v>110</v>
      </c>
      <c r="E206" s="116">
        <v>7</v>
      </c>
      <c r="F206" s="116">
        <v>13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v>0</v>
      </c>
      <c r="P206" s="116">
        <v>0</v>
      </c>
      <c r="Q206" s="116">
        <v>0</v>
      </c>
      <c r="R206" s="116">
        <v>0</v>
      </c>
      <c r="S206" s="117">
        <f t="shared" si="35"/>
        <v>7</v>
      </c>
      <c r="T206" s="117">
        <f t="shared" si="36"/>
        <v>13</v>
      </c>
      <c r="U206" s="117">
        <f t="shared" si="37"/>
        <v>20</v>
      </c>
    </row>
    <row r="207" spans="1:21" ht="55.5">
      <c r="A207" s="143"/>
      <c r="B207" s="143"/>
      <c r="C207" s="143"/>
      <c r="D207" s="118" t="s">
        <v>111</v>
      </c>
      <c r="E207" s="115">
        <v>33</v>
      </c>
      <c r="F207" s="115">
        <v>43</v>
      </c>
      <c r="G207" s="115">
        <v>0</v>
      </c>
      <c r="H207" s="115">
        <v>0</v>
      </c>
      <c r="I207" s="115">
        <v>0</v>
      </c>
      <c r="J207" s="115">
        <v>0</v>
      </c>
      <c r="K207" s="115">
        <v>0</v>
      </c>
      <c r="L207" s="115">
        <v>0</v>
      </c>
      <c r="M207" s="115">
        <v>0</v>
      </c>
      <c r="N207" s="115">
        <v>0</v>
      </c>
      <c r="O207" s="115">
        <v>0</v>
      </c>
      <c r="P207" s="115">
        <v>0</v>
      </c>
      <c r="Q207" s="115">
        <v>0</v>
      </c>
      <c r="R207" s="115">
        <v>0</v>
      </c>
      <c r="S207" s="117">
        <f t="shared" si="35"/>
        <v>33</v>
      </c>
      <c r="T207" s="117">
        <f t="shared" si="36"/>
        <v>43</v>
      </c>
      <c r="U207" s="117">
        <f t="shared" si="37"/>
        <v>76</v>
      </c>
    </row>
    <row r="208" spans="1:21" ht="55.5">
      <c r="A208" s="136" t="s">
        <v>151</v>
      </c>
      <c r="B208" s="136"/>
      <c r="C208" s="131" t="s">
        <v>11</v>
      </c>
      <c r="D208" s="118" t="s">
        <v>110</v>
      </c>
      <c r="E208" s="116">
        <v>87</v>
      </c>
      <c r="F208" s="116">
        <v>92</v>
      </c>
      <c r="G208" s="116">
        <v>4</v>
      </c>
      <c r="H208" s="116">
        <v>6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116">
        <v>0</v>
      </c>
      <c r="Q208" s="116">
        <v>0</v>
      </c>
      <c r="R208" s="119">
        <v>0</v>
      </c>
      <c r="S208" s="117">
        <f t="shared" si="35"/>
        <v>91</v>
      </c>
      <c r="T208" s="117">
        <f t="shared" si="36"/>
        <v>98</v>
      </c>
      <c r="U208" s="117">
        <f t="shared" si="37"/>
        <v>189</v>
      </c>
    </row>
    <row r="209" spans="1:21" ht="55.5">
      <c r="A209" s="136"/>
      <c r="B209" s="136"/>
      <c r="C209" s="131"/>
      <c r="D209" s="118" t="s">
        <v>111</v>
      </c>
      <c r="E209" s="115">
        <v>918</v>
      </c>
      <c r="F209" s="115">
        <v>598</v>
      </c>
      <c r="G209" s="115">
        <v>87</v>
      </c>
      <c r="H209" s="115">
        <v>44</v>
      </c>
      <c r="I209" s="115">
        <v>0</v>
      </c>
      <c r="J209" s="115">
        <v>0</v>
      </c>
      <c r="K209" s="115">
        <v>0</v>
      </c>
      <c r="L209" s="115">
        <v>0</v>
      </c>
      <c r="M209" s="115">
        <v>0</v>
      </c>
      <c r="N209" s="115">
        <v>0</v>
      </c>
      <c r="O209" s="115">
        <v>0</v>
      </c>
      <c r="P209" s="115">
        <v>0</v>
      </c>
      <c r="Q209" s="115">
        <v>0</v>
      </c>
      <c r="R209" s="115">
        <v>0</v>
      </c>
      <c r="S209" s="117">
        <f t="shared" si="35"/>
        <v>1005</v>
      </c>
      <c r="T209" s="117">
        <f t="shared" si="36"/>
        <v>642</v>
      </c>
      <c r="U209" s="117">
        <f t="shared" si="37"/>
        <v>1647</v>
      </c>
    </row>
    <row r="210" spans="1:21" ht="55.5">
      <c r="A210" s="143" t="s">
        <v>369</v>
      </c>
      <c r="B210" s="143"/>
      <c r="C210" s="143" t="s">
        <v>22</v>
      </c>
      <c r="D210" s="118" t="s">
        <v>110</v>
      </c>
      <c r="E210" s="116">
        <v>30</v>
      </c>
      <c r="F210" s="116">
        <v>8</v>
      </c>
      <c r="G210" s="116">
        <v>1</v>
      </c>
      <c r="H210" s="116">
        <v>3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v>0</v>
      </c>
      <c r="P210" s="116">
        <v>0</v>
      </c>
      <c r="Q210" s="116">
        <v>0</v>
      </c>
      <c r="R210" s="119">
        <v>0</v>
      </c>
      <c r="S210" s="117">
        <f t="shared" si="35"/>
        <v>31</v>
      </c>
      <c r="T210" s="117">
        <f t="shared" si="36"/>
        <v>11</v>
      </c>
      <c r="U210" s="117">
        <f t="shared" si="37"/>
        <v>42</v>
      </c>
    </row>
    <row r="211" spans="1:21" ht="55.5">
      <c r="A211" s="143"/>
      <c r="B211" s="143"/>
      <c r="C211" s="143"/>
      <c r="D211" s="118" t="s">
        <v>111</v>
      </c>
      <c r="E211" s="115">
        <v>159</v>
      </c>
      <c r="F211" s="115">
        <v>38</v>
      </c>
      <c r="G211" s="115">
        <v>7</v>
      </c>
      <c r="H211" s="115">
        <v>6</v>
      </c>
      <c r="I211" s="115">
        <v>0</v>
      </c>
      <c r="J211" s="115">
        <v>0</v>
      </c>
      <c r="K211" s="115">
        <v>0</v>
      </c>
      <c r="L211" s="115">
        <v>0</v>
      </c>
      <c r="M211" s="115">
        <v>0</v>
      </c>
      <c r="N211" s="115">
        <v>0</v>
      </c>
      <c r="O211" s="115">
        <v>0</v>
      </c>
      <c r="P211" s="115">
        <v>0</v>
      </c>
      <c r="Q211" s="115">
        <v>0</v>
      </c>
      <c r="R211" s="115">
        <v>0</v>
      </c>
      <c r="S211" s="117">
        <f t="shared" si="35"/>
        <v>166</v>
      </c>
      <c r="T211" s="117">
        <f t="shared" si="36"/>
        <v>44</v>
      </c>
      <c r="U211" s="117">
        <f t="shared" si="37"/>
        <v>210</v>
      </c>
    </row>
    <row r="212" spans="1:21" ht="55.5">
      <c r="A212" s="139" t="s">
        <v>370</v>
      </c>
      <c r="B212" s="140"/>
      <c r="C212" s="143" t="s">
        <v>108</v>
      </c>
      <c r="D212" s="118" t="s">
        <v>110</v>
      </c>
      <c r="E212" s="115">
        <v>12</v>
      </c>
      <c r="F212" s="115">
        <v>1</v>
      </c>
      <c r="G212" s="115">
        <v>4</v>
      </c>
      <c r="H212" s="115">
        <v>3</v>
      </c>
      <c r="I212" s="115">
        <v>0</v>
      </c>
      <c r="J212" s="115">
        <v>0</v>
      </c>
      <c r="K212" s="115">
        <v>0</v>
      </c>
      <c r="L212" s="115">
        <v>0</v>
      </c>
      <c r="M212" s="115">
        <v>0</v>
      </c>
      <c r="N212" s="115">
        <v>0</v>
      </c>
      <c r="O212" s="115">
        <v>0</v>
      </c>
      <c r="P212" s="115">
        <v>0</v>
      </c>
      <c r="Q212" s="115">
        <v>0</v>
      </c>
      <c r="R212" s="115">
        <v>0</v>
      </c>
      <c r="S212" s="117">
        <f t="shared" si="35"/>
        <v>16</v>
      </c>
      <c r="T212" s="117">
        <f t="shared" si="36"/>
        <v>4</v>
      </c>
      <c r="U212" s="117">
        <f t="shared" si="37"/>
        <v>20</v>
      </c>
    </row>
    <row r="213" spans="1:21" ht="55.5">
      <c r="A213" s="141"/>
      <c r="B213" s="142"/>
      <c r="C213" s="143"/>
      <c r="D213" s="118" t="s">
        <v>111</v>
      </c>
      <c r="E213" s="115">
        <v>12</v>
      </c>
      <c r="F213" s="115">
        <v>1</v>
      </c>
      <c r="G213" s="115">
        <v>4</v>
      </c>
      <c r="H213" s="115">
        <v>3</v>
      </c>
      <c r="I213" s="115">
        <v>0</v>
      </c>
      <c r="J213" s="115">
        <v>0</v>
      </c>
      <c r="K213" s="115">
        <v>0</v>
      </c>
      <c r="L213" s="115">
        <v>0</v>
      </c>
      <c r="M213" s="115">
        <v>0</v>
      </c>
      <c r="N213" s="115">
        <v>0</v>
      </c>
      <c r="O213" s="115">
        <v>0</v>
      </c>
      <c r="P213" s="115">
        <v>0</v>
      </c>
      <c r="Q213" s="115">
        <v>0</v>
      </c>
      <c r="R213" s="115">
        <v>0</v>
      </c>
      <c r="S213" s="117">
        <f t="shared" si="35"/>
        <v>16</v>
      </c>
      <c r="T213" s="117">
        <f t="shared" si="36"/>
        <v>4</v>
      </c>
      <c r="U213" s="117">
        <f t="shared" si="37"/>
        <v>20</v>
      </c>
    </row>
    <row r="214" spans="1:21" ht="55.5">
      <c r="A214" s="129" t="s">
        <v>159</v>
      </c>
      <c r="B214" s="136" t="s">
        <v>46</v>
      </c>
      <c r="C214" s="131" t="s">
        <v>11</v>
      </c>
      <c r="D214" s="118" t="s">
        <v>110</v>
      </c>
      <c r="E214" s="115">
        <v>51</v>
      </c>
      <c r="F214" s="115">
        <v>111</v>
      </c>
      <c r="G214" s="115">
        <v>3</v>
      </c>
      <c r="H214" s="115">
        <v>8</v>
      </c>
      <c r="I214" s="115">
        <v>0</v>
      </c>
      <c r="J214" s="115">
        <v>0</v>
      </c>
      <c r="K214" s="115">
        <v>0</v>
      </c>
      <c r="L214" s="115">
        <v>0</v>
      </c>
      <c r="M214" s="116">
        <v>0</v>
      </c>
      <c r="N214" s="116">
        <v>0</v>
      </c>
      <c r="O214" s="116">
        <v>0</v>
      </c>
      <c r="P214" s="116">
        <v>0</v>
      </c>
      <c r="Q214" s="116">
        <v>0</v>
      </c>
      <c r="R214" s="116">
        <v>0</v>
      </c>
      <c r="S214" s="117">
        <f t="shared" si="35"/>
        <v>54</v>
      </c>
      <c r="T214" s="117">
        <f t="shared" si="36"/>
        <v>119</v>
      </c>
      <c r="U214" s="117">
        <f t="shared" si="37"/>
        <v>173</v>
      </c>
    </row>
    <row r="215" spans="1:21" ht="55.5">
      <c r="A215" s="129"/>
      <c r="B215" s="136"/>
      <c r="C215" s="131"/>
      <c r="D215" s="118" t="s">
        <v>111</v>
      </c>
      <c r="E215" s="119">
        <v>234</v>
      </c>
      <c r="F215" s="119">
        <v>703</v>
      </c>
      <c r="G215" s="119">
        <v>25</v>
      </c>
      <c r="H215" s="119">
        <v>45</v>
      </c>
      <c r="I215" s="119">
        <v>0</v>
      </c>
      <c r="J215" s="119">
        <v>0</v>
      </c>
      <c r="K215" s="119">
        <v>0</v>
      </c>
      <c r="L215" s="119">
        <v>0</v>
      </c>
      <c r="M215" s="119">
        <v>0</v>
      </c>
      <c r="N215" s="119">
        <v>0</v>
      </c>
      <c r="O215" s="119">
        <v>0</v>
      </c>
      <c r="P215" s="119">
        <v>0</v>
      </c>
      <c r="Q215" s="119">
        <v>0</v>
      </c>
      <c r="R215" s="119">
        <v>0</v>
      </c>
      <c r="S215" s="117">
        <f t="shared" si="35"/>
        <v>259</v>
      </c>
      <c r="T215" s="117">
        <f t="shared" si="36"/>
        <v>748</v>
      </c>
      <c r="U215" s="117">
        <f t="shared" si="37"/>
        <v>1007</v>
      </c>
    </row>
    <row r="216" spans="1:21" ht="55.5">
      <c r="A216" s="129"/>
      <c r="B216" s="136" t="s">
        <v>47</v>
      </c>
      <c r="C216" s="131" t="s">
        <v>11</v>
      </c>
      <c r="D216" s="118" t="s">
        <v>110</v>
      </c>
      <c r="E216" s="115">
        <v>37</v>
      </c>
      <c r="F216" s="115">
        <v>108</v>
      </c>
      <c r="G216" s="115">
        <v>2</v>
      </c>
      <c r="H216" s="115">
        <v>9</v>
      </c>
      <c r="I216" s="115">
        <v>0</v>
      </c>
      <c r="J216" s="115">
        <v>0</v>
      </c>
      <c r="K216" s="115">
        <v>0</v>
      </c>
      <c r="L216" s="115">
        <v>0</v>
      </c>
      <c r="M216" s="116">
        <v>0</v>
      </c>
      <c r="N216" s="116">
        <v>0</v>
      </c>
      <c r="O216" s="116">
        <v>0</v>
      </c>
      <c r="P216" s="116">
        <v>0</v>
      </c>
      <c r="Q216" s="116">
        <v>0</v>
      </c>
      <c r="R216" s="116">
        <v>0</v>
      </c>
      <c r="S216" s="117">
        <f t="shared" si="35"/>
        <v>39</v>
      </c>
      <c r="T216" s="117">
        <f t="shared" si="36"/>
        <v>117</v>
      </c>
      <c r="U216" s="117">
        <f t="shared" si="37"/>
        <v>156</v>
      </c>
    </row>
    <row r="217" spans="1:21" ht="55.5">
      <c r="A217" s="129"/>
      <c r="B217" s="136"/>
      <c r="C217" s="131"/>
      <c r="D217" s="118" t="s">
        <v>111</v>
      </c>
      <c r="E217" s="119">
        <v>388</v>
      </c>
      <c r="F217" s="119">
        <v>801</v>
      </c>
      <c r="G217" s="119">
        <v>31</v>
      </c>
      <c r="H217" s="119">
        <v>92</v>
      </c>
      <c r="I217" s="119">
        <v>0</v>
      </c>
      <c r="J217" s="119">
        <v>0</v>
      </c>
      <c r="K217" s="119">
        <v>0</v>
      </c>
      <c r="L217" s="119">
        <v>0</v>
      </c>
      <c r="M217" s="119">
        <v>0</v>
      </c>
      <c r="N217" s="119">
        <v>0</v>
      </c>
      <c r="O217" s="119">
        <v>0</v>
      </c>
      <c r="P217" s="119">
        <v>0</v>
      </c>
      <c r="Q217" s="119">
        <v>0</v>
      </c>
      <c r="R217" s="119">
        <v>0</v>
      </c>
      <c r="S217" s="117">
        <f t="shared" si="35"/>
        <v>419</v>
      </c>
      <c r="T217" s="117">
        <f t="shared" si="36"/>
        <v>893</v>
      </c>
      <c r="U217" s="117">
        <f t="shared" si="37"/>
        <v>1312</v>
      </c>
    </row>
    <row r="218" spans="1:21" ht="55.5">
      <c r="A218" s="129" t="s">
        <v>159</v>
      </c>
      <c r="B218" s="136" t="s">
        <v>48</v>
      </c>
      <c r="C218" s="131" t="s">
        <v>11</v>
      </c>
      <c r="D218" s="118" t="s">
        <v>110</v>
      </c>
      <c r="E218" s="115">
        <v>12</v>
      </c>
      <c r="F218" s="115">
        <v>111</v>
      </c>
      <c r="G218" s="115">
        <v>3</v>
      </c>
      <c r="H218" s="115">
        <v>12</v>
      </c>
      <c r="I218" s="115">
        <v>0</v>
      </c>
      <c r="J218" s="115">
        <v>0</v>
      </c>
      <c r="K218" s="115">
        <v>0</v>
      </c>
      <c r="L218" s="115">
        <v>0</v>
      </c>
      <c r="M218" s="116">
        <v>0</v>
      </c>
      <c r="N218" s="116">
        <v>0</v>
      </c>
      <c r="O218" s="116">
        <v>0</v>
      </c>
      <c r="P218" s="116">
        <v>0</v>
      </c>
      <c r="Q218" s="116">
        <v>0</v>
      </c>
      <c r="R218" s="116">
        <v>0</v>
      </c>
      <c r="S218" s="117">
        <f t="shared" si="35"/>
        <v>15</v>
      </c>
      <c r="T218" s="117">
        <f t="shared" si="36"/>
        <v>123</v>
      </c>
      <c r="U218" s="117">
        <f t="shared" si="37"/>
        <v>138</v>
      </c>
    </row>
    <row r="219" spans="1:21" ht="55.5">
      <c r="A219" s="129"/>
      <c r="B219" s="136"/>
      <c r="C219" s="131"/>
      <c r="D219" s="118" t="s">
        <v>111</v>
      </c>
      <c r="E219" s="119">
        <v>81</v>
      </c>
      <c r="F219" s="119">
        <v>411</v>
      </c>
      <c r="G219" s="119">
        <v>8</v>
      </c>
      <c r="H219" s="119">
        <v>27</v>
      </c>
      <c r="I219" s="119">
        <v>0</v>
      </c>
      <c r="J219" s="119">
        <v>0</v>
      </c>
      <c r="K219" s="119">
        <v>0</v>
      </c>
      <c r="L219" s="119">
        <v>0</v>
      </c>
      <c r="M219" s="119">
        <v>0</v>
      </c>
      <c r="N219" s="119">
        <v>0</v>
      </c>
      <c r="O219" s="119">
        <v>0</v>
      </c>
      <c r="P219" s="119">
        <v>0</v>
      </c>
      <c r="Q219" s="119">
        <v>0</v>
      </c>
      <c r="R219" s="119">
        <v>0</v>
      </c>
      <c r="S219" s="117">
        <f t="shared" si="35"/>
        <v>89</v>
      </c>
      <c r="T219" s="117">
        <f t="shared" si="36"/>
        <v>438</v>
      </c>
      <c r="U219" s="117">
        <f t="shared" si="37"/>
        <v>527</v>
      </c>
    </row>
    <row r="220" spans="1:21" ht="55.5">
      <c r="A220" s="129"/>
      <c r="B220" s="136" t="s">
        <v>49</v>
      </c>
      <c r="C220" s="131" t="s">
        <v>11</v>
      </c>
      <c r="D220" s="118" t="s">
        <v>110</v>
      </c>
      <c r="E220" s="115">
        <v>7</v>
      </c>
      <c r="F220" s="115">
        <v>2</v>
      </c>
      <c r="G220" s="115">
        <v>0</v>
      </c>
      <c r="H220" s="115">
        <v>0</v>
      </c>
      <c r="I220" s="115">
        <v>0</v>
      </c>
      <c r="J220" s="115">
        <v>0</v>
      </c>
      <c r="K220" s="115">
        <v>0</v>
      </c>
      <c r="L220" s="115">
        <v>0</v>
      </c>
      <c r="M220" s="116">
        <v>0</v>
      </c>
      <c r="N220" s="116">
        <v>0</v>
      </c>
      <c r="O220" s="116">
        <v>0</v>
      </c>
      <c r="P220" s="119">
        <v>0</v>
      </c>
      <c r="Q220" s="119">
        <v>0</v>
      </c>
      <c r="R220" s="119">
        <v>0</v>
      </c>
      <c r="S220" s="117">
        <f t="shared" si="35"/>
        <v>7</v>
      </c>
      <c r="T220" s="117">
        <f t="shared" si="36"/>
        <v>2</v>
      </c>
      <c r="U220" s="117">
        <f t="shared" si="37"/>
        <v>9</v>
      </c>
    </row>
    <row r="221" spans="1:21" ht="55.5">
      <c r="A221" s="129"/>
      <c r="B221" s="136"/>
      <c r="C221" s="131"/>
      <c r="D221" s="118" t="s">
        <v>111</v>
      </c>
      <c r="E221" s="119">
        <v>25</v>
      </c>
      <c r="F221" s="119">
        <v>14</v>
      </c>
      <c r="G221" s="119">
        <v>1</v>
      </c>
      <c r="H221" s="119">
        <v>1</v>
      </c>
      <c r="I221" s="119">
        <v>0</v>
      </c>
      <c r="J221" s="119">
        <v>0</v>
      </c>
      <c r="K221" s="119">
        <v>0</v>
      </c>
      <c r="L221" s="119">
        <v>0</v>
      </c>
      <c r="M221" s="119">
        <v>0</v>
      </c>
      <c r="N221" s="119">
        <v>0</v>
      </c>
      <c r="O221" s="119">
        <v>0</v>
      </c>
      <c r="P221" s="119">
        <v>0</v>
      </c>
      <c r="Q221" s="119">
        <v>0</v>
      </c>
      <c r="R221" s="119">
        <v>0</v>
      </c>
      <c r="S221" s="117">
        <f t="shared" si="35"/>
        <v>26</v>
      </c>
      <c r="T221" s="117">
        <f t="shared" si="36"/>
        <v>15</v>
      </c>
      <c r="U221" s="117">
        <f t="shared" si="37"/>
        <v>41</v>
      </c>
    </row>
    <row r="222" spans="1:21" ht="55.5">
      <c r="A222" s="129"/>
      <c r="B222" s="136" t="s">
        <v>50</v>
      </c>
      <c r="C222" s="131" t="s">
        <v>11</v>
      </c>
      <c r="D222" s="118" t="s">
        <v>110</v>
      </c>
      <c r="E222" s="115">
        <v>3</v>
      </c>
      <c r="F222" s="115">
        <v>6</v>
      </c>
      <c r="G222" s="115">
        <v>0</v>
      </c>
      <c r="H222" s="115">
        <v>1</v>
      </c>
      <c r="I222" s="115">
        <v>0</v>
      </c>
      <c r="J222" s="115">
        <v>0</v>
      </c>
      <c r="K222" s="115">
        <v>0</v>
      </c>
      <c r="L222" s="115">
        <v>0</v>
      </c>
      <c r="M222" s="116">
        <v>0</v>
      </c>
      <c r="N222" s="116">
        <v>0</v>
      </c>
      <c r="O222" s="119">
        <v>0</v>
      </c>
      <c r="P222" s="119">
        <v>0</v>
      </c>
      <c r="Q222" s="119">
        <v>0</v>
      </c>
      <c r="R222" s="119">
        <v>0</v>
      </c>
      <c r="S222" s="117">
        <f t="shared" si="35"/>
        <v>3</v>
      </c>
      <c r="T222" s="117">
        <f t="shared" si="36"/>
        <v>7</v>
      </c>
      <c r="U222" s="117">
        <f t="shared" si="37"/>
        <v>10</v>
      </c>
    </row>
    <row r="223" spans="1:21" ht="55.5">
      <c r="A223" s="129"/>
      <c r="B223" s="136"/>
      <c r="C223" s="131"/>
      <c r="D223" s="118" t="s">
        <v>111</v>
      </c>
      <c r="E223" s="119">
        <v>18</v>
      </c>
      <c r="F223" s="119">
        <v>15</v>
      </c>
      <c r="G223" s="119">
        <v>2</v>
      </c>
      <c r="H223" s="119">
        <v>3</v>
      </c>
      <c r="I223" s="119">
        <v>0</v>
      </c>
      <c r="J223" s="119">
        <v>0</v>
      </c>
      <c r="K223" s="119">
        <v>0</v>
      </c>
      <c r="L223" s="119">
        <v>0</v>
      </c>
      <c r="M223" s="119">
        <v>0</v>
      </c>
      <c r="N223" s="119">
        <v>0</v>
      </c>
      <c r="O223" s="119">
        <v>0</v>
      </c>
      <c r="P223" s="119">
        <v>0</v>
      </c>
      <c r="Q223" s="119">
        <v>0</v>
      </c>
      <c r="R223" s="119">
        <v>0</v>
      </c>
      <c r="S223" s="117">
        <f t="shared" si="35"/>
        <v>20</v>
      </c>
      <c r="T223" s="117">
        <f t="shared" si="36"/>
        <v>18</v>
      </c>
      <c r="U223" s="117">
        <f t="shared" si="37"/>
        <v>38</v>
      </c>
    </row>
    <row r="224" spans="1:21" ht="55.5">
      <c r="A224" s="129"/>
      <c r="B224" s="136" t="s">
        <v>51</v>
      </c>
      <c r="C224" s="131" t="s">
        <v>11</v>
      </c>
      <c r="D224" s="118" t="s">
        <v>110</v>
      </c>
      <c r="E224" s="115">
        <v>4</v>
      </c>
      <c r="F224" s="115">
        <v>2</v>
      </c>
      <c r="G224" s="115">
        <v>0</v>
      </c>
      <c r="H224" s="115">
        <v>0</v>
      </c>
      <c r="I224" s="115">
        <v>0</v>
      </c>
      <c r="J224" s="115">
        <v>0</v>
      </c>
      <c r="K224" s="115">
        <v>0</v>
      </c>
      <c r="L224" s="115">
        <v>0</v>
      </c>
      <c r="M224" s="116">
        <v>0</v>
      </c>
      <c r="N224" s="116">
        <v>0</v>
      </c>
      <c r="O224" s="116">
        <v>0</v>
      </c>
      <c r="P224" s="116">
        <v>0</v>
      </c>
      <c r="Q224" s="116">
        <v>0</v>
      </c>
      <c r="R224" s="116">
        <v>0</v>
      </c>
      <c r="S224" s="117">
        <f t="shared" si="35"/>
        <v>4</v>
      </c>
      <c r="T224" s="117">
        <f t="shared" si="36"/>
        <v>2</v>
      </c>
      <c r="U224" s="117">
        <f t="shared" si="37"/>
        <v>6</v>
      </c>
    </row>
    <row r="225" spans="1:21" ht="55.5">
      <c r="A225" s="129"/>
      <c r="B225" s="136"/>
      <c r="C225" s="131"/>
      <c r="D225" s="118" t="s">
        <v>111</v>
      </c>
      <c r="E225" s="119">
        <v>11</v>
      </c>
      <c r="F225" s="119">
        <v>10</v>
      </c>
      <c r="G225" s="119">
        <v>1</v>
      </c>
      <c r="H225" s="119">
        <v>0</v>
      </c>
      <c r="I225" s="119">
        <v>0</v>
      </c>
      <c r="J225" s="119">
        <v>0</v>
      </c>
      <c r="K225" s="119">
        <v>0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v>0</v>
      </c>
      <c r="R225" s="119">
        <v>0</v>
      </c>
      <c r="S225" s="117">
        <f t="shared" si="35"/>
        <v>12</v>
      </c>
      <c r="T225" s="117">
        <f t="shared" si="36"/>
        <v>10</v>
      </c>
      <c r="U225" s="117">
        <f t="shared" si="37"/>
        <v>22</v>
      </c>
    </row>
    <row r="226" spans="1:21" ht="55.5">
      <c r="A226" s="129"/>
      <c r="B226" s="136" t="s">
        <v>52</v>
      </c>
      <c r="C226" s="131" t="s">
        <v>11</v>
      </c>
      <c r="D226" s="118" t="s">
        <v>110</v>
      </c>
      <c r="E226" s="115">
        <v>5</v>
      </c>
      <c r="F226" s="115">
        <v>3</v>
      </c>
      <c r="G226" s="115">
        <v>0</v>
      </c>
      <c r="H226" s="115">
        <v>0</v>
      </c>
      <c r="I226" s="115">
        <v>0</v>
      </c>
      <c r="J226" s="115">
        <v>0</v>
      </c>
      <c r="K226" s="115">
        <v>0</v>
      </c>
      <c r="L226" s="115">
        <v>0</v>
      </c>
      <c r="M226" s="116">
        <v>0</v>
      </c>
      <c r="N226" s="116">
        <v>0</v>
      </c>
      <c r="O226" s="119">
        <v>0</v>
      </c>
      <c r="P226" s="119">
        <v>0</v>
      </c>
      <c r="Q226" s="119">
        <v>0</v>
      </c>
      <c r="R226" s="119">
        <v>0</v>
      </c>
      <c r="S226" s="117">
        <f t="shared" si="35"/>
        <v>5</v>
      </c>
      <c r="T226" s="117">
        <f t="shared" si="36"/>
        <v>3</v>
      </c>
      <c r="U226" s="117">
        <f t="shared" si="37"/>
        <v>8</v>
      </c>
    </row>
    <row r="227" spans="1:21" ht="55.5">
      <c r="A227" s="129"/>
      <c r="B227" s="136"/>
      <c r="C227" s="131"/>
      <c r="D227" s="118" t="s">
        <v>111</v>
      </c>
      <c r="E227" s="119">
        <v>22</v>
      </c>
      <c r="F227" s="119">
        <v>19</v>
      </c>
      <c r="G227" s="119">
        <v>0</v>
      </c>
      <c r="H227" s="119">
        <v>1</v>
      </c>
      <c r="I227" s="119">
        <v>0</v>
      </c>
      <c r="J227" s="119">
        <v>0</v>
      </c>
      <c r="K227" s="119">
        <v>0</v>
      </c>
      <c r="L227" s="119">
        <v>0</v>
      </c>
      <c r="M227" s="119">
        <v>0</v>
      </c>
      <c r="N227" s="119">
        <v>0</v>
      </c>
      <c r="O227" s="119">
        <v>0</v>
      </c>
      <c r="P227" s="119">
        <v>0</v>
      </c>
      <c r="Q227" s="119">
        <v>0</v>
      </c>
      <c r="R227" s="119">
        <v>0</v>
      </c>
      <c r="S227" s="117">
        <f t="shared" si="35"/>
        <v>22</v>
      </c>
      <c r="T227" s="117">
        <f t="shared" si="36"/>
        <v>20</v>
      </c>
      <c r="U227" s="117">
        <f t="shared" si="37"/>
        <v>42</v>
      </c>
    </row>
    <row r="228" spans="1:21" ht="55.5">
      <c r="A228" s="129"/>
      <c r="B228" s="136" t="s">
        <v>53</v>
      </c>
      <c r="C228" s="131" t="s">
        <v>11</v>
      </c>
      <c r="D228" s="118" t="s">
        <v>110</v>
      </c>
      <c r="E228" s="115">
        <v>33</v>
      </c>
      <c r="F228" s="115">
        <v>26</v>
      </c>
      <c r="G228" s="115">
        <v>0</v>
      </c>
      <c r="H228" s="115">
        <v>1</v>
      </c>
      <c r="I228" s="115">
        <v>0</v>
      </c>
      <c r="J228" s="115">
        <v>0</v>
      </c>
      <c r="K228" s="115">
        <v>0</v>
      </c>
      <c r="L228" s="115">
        <v>0</v>
      </c>
      <c r="M228" s="116">
        <v>0</v>
      </c>
      <c r="N228" s="116">
        <v>0</v>
      </c>
      <c r="O228" s="116">
        <v>0</v>
      </c>
      <c r="P228" s="116">
        <v>0</v>
      </c>
      <c r="Q228" s="119">
        <v>0</v>
      </c>
      <c r="R228" s="119">
        <v>0</v>
      </c>
      <c r="S228" s="117">
        <f t="shared" si="35"/>
        <v>33</v>
      </c>
      <c r="T228" s="117">
        <f t="shared" si="36"/>
        <v>27</v>
      </c>
      <c r="U228" s="117">
        <f t="shared" si="37"/>
        <v>60</v>
      </c>
    </row>
    <row r="229" spans="1:21" ht="55.5">
      <c r="A229" s="129"/>
      <c r="B229" s="136"/>
      <c r="C229" s="131"/>
      <c r="D229" s="118" t="s">
        <v>111</v>
      </c>
      <c r="E229" s="119">
        <v>177</v>
      </c>
      <c r="F229" s="119">
        <v>173</v>
      </c>
      <c r="G229" s="119">
        <v>3</v>
      </c>
      <c r="H229" s="119">
        <v>4</v>
      </c>
      <c r="I229" s="119">
        <v>0</v>
      </c>
      <c r="J229" s="119">
        <v>0</v>
      </c>
      <c r="K229" s="119">
        <v>0</v>
      </c>
      <c r="L229" s="119">
        <v>0</v>
      </c>
      <c r="M229" s="119">
        <v>0</v>
      </c>
      <c r="N229" s="119">
        <v>0</v>
      </c>
      <c r="O229" s="119">
        <v>0</v>
      </c>
      <c r="P229" s="119">
        <v>0</v>
      </c>
      <c r="Q229" s="119">
        <v>0</v>
      </c>
      <c r="R229" s="119">
        <v>0</v>
      </c>
      <c r="S229" s="117">
        <f t="shared" si="35"/>
        <v>180</v>
      </c>
      <c r="T229" s="117">
        <f t="shared" si="36"/>
        <v>177</v>
      </c>
      <c r="U229" s="117">
        <f t="shared" si="37"/>
        <v>357</v>
      </c>
    </row>
    <row r="230" spans="1:21" ht="55.5">
      <c r="A230" s="129"/>
      <c r="B230" s="136" t="s">
        <v>54</v>
      </c>
      <c r="C230" s="131" t="s">
        <v>11</v>
      </c>
      <c r="D230" s="118" t="s">
        <v>110</v>
      </c>
      <c r="E230" s="115">
        <v>30</v>
      </c>
      <c r="F230" s="115">
        <v>42</v>
      </c>
      <c r="G230" s="115">
        <v>0</v>
      </c>
      <c r="H230" s="115">
        <v>1</v>
      </c>
      <c r="I230" s="115">
        <v>0</v>
      </c>
      <c r="J230" s="115">
        <v>0</v>
      </c>
      <c r="K230" s="115">
        <v>0</v>
      </c>
      <c r="L230" s="115">
        <v>0</v>
      </c>
      <c r="M230" s="116">
        <v>0</v>
      </c>
      <c r="N230" s="116">
        <v>0</v>
      </c>
      <c r="O230" s="116">
        <v>0</v>
      </c>
      <c r="P230" s="119">
        <v>0</v>
      </c>
      <c r="Q230" s="119">
        <v>0</v>
      </c>
      <c r="R230" s="119">
        <v>0</v>
      </c>
      <c r="S230" s="117">
        <f t="shared" si="35"/>
        <v>30</v>
      </c>
      <c r="T230" s="117">
        <f t="shared" si="36"/>
        <v>43</v>
      </c>
      <c r="U230" s="117">
        <f t="shared" si="37"/>
        <v>73</v>
      </c>
    </row>
    <row r="231" spans="1:21" ht="55.5">
      <c r="A231" s="129"/>
      <c r="B231" s="136"/>
      <c r="C231" s="131"/>
      <c r="D231" s="118" t="s">
        <v>111</v>
      </c>
      <c r="E231" s="119">
        <v>99</v>
      </c>
      <c r="F231" s="119">
        <v>152</v>
      </c>
      <c r="G231" s="119">
        <v>1</v>
      </c>
      <c r="H231" s="119">
        <v>1</v>
      </c>
      <c r="I231" s="119">
        <v>0</v>
      </c>
      <c r="J231" s="119">
        <v>0</v>
      </c>
      <c r="K231" s="119">
        <v>0</v>
      </c>
      <c r="L231" s="119">
        <v>0</v>
      </c>
      <c r="M231" s="119">
        <v>0</v>
      </c>
      <c r="N231" s="119">
        <v>0</v>
      </c>
      <c r="O231" s="119">
        <v>0</v>
      </c>
      <c r="P231" s="119">
        <v>0</v>
      </c>
      <c r="Q231" s="119">
        <v>0</v>
      </c>
      <c r="R231" s="119">
        <v>0</v>
      </c>
      <c r="S231" s="117">
        <f t="shared" si="35"/>
        <v>100</v>
      </c>
      <c r="T231" s="117">
        <f t="shared" si="36"/>
        <v>153</v>
      </c>
      <c r="U231" s="117">
        <f t="shared" si="37"/>
        <v>253</v>
      </c>
    </row>
    <row r="232" spans="1:21" ht="55.5">
      <c r="A232" s="129"/>
      <c r="B232" s="136" t="s">
        <v>55</v>
      </c>
      <c r="C232" s="131" t="s">
        <v>11</v>
      </c>
      <c r="D232" s="118" t="s">
        <v>110</v>
      </c>
      <c r="E232" s="115">
        <v>30</v>
      </c>
      <c r="F232" s="115">
        <v>23</v>
      </c>
      <c r="G232" s="115">
        <v>0</v>
      </c>
      <c r="H232" s="115">
        <v>2</v>
      </c>
      <c r="I232" s="115">
        <v>0</v>
      </c>
      <c r="J232" s="115">
        <v>0</v>
      </c>
      <c r="K232" s="119">
        <v>0</v>
      </c>
      <c r="L232" s="119">
        <v>0</v>
      </c>
      <c r="M232" s="119">
        <v>0</v>
      </c>
      <c r="N232" s="119">
        <v>0</v>
      </c>
      <c r="O232" s="119">
        <v>0</v>
      </c>
      <c r="P232" s="119">
        <v>0</v>
      </c>
      <c r="Q232" s="119">
        <v>0</v>
      </c>
      <c r="R232" s="119">
        <v>0</v>
      </c>
      <c r="S232" s="117">
        <f t="shared" si="35"/>
        <v>30</v>
      </c>
      <c r="T232" s="117">
        <f t="shared" si="36"/>
        <v>25</v>
      </c>
      <c r="U232" s="117">
        <f t="shared" si="37"/>
        <v>55</v>
      </c>
    </row>
    <row r="233" spans="1:21" ht="55.5">
      <c r="A233" s="129"/>
      <c r="B233" s="136"/>
      <c r="C233" s="131"/>
      <c r="D233" s="118" t="s">
        <v>111</v>
      </c>
      <c r="E233" s="119">
        <v>147</v>
      </c>
      <c r="F233" s="119">
        <v>113</v>
      </c>
      <c r="G233" s="119">
        <v>5</v>
      </c>
      <c r="H233" s="119">
        <v>6</v>
      </c>
      <c r="I233" s="119">
        <v>0</v>
      </c>
      <c r="J233" s="119">
        <v>0</v>
      </c>
      <c r="K233" s="119">
        <v>0</v>
      </c>
      <c r="L233" s="119">
        <v>0</v>
      </c>
      <c r="M233" s="119">
        <v>0</v>
      </c>
      <c r="N233" s="119">
        <v>0</v>
      </c>
      <c r="O233" s="119">
        <v>0</v>
      </c>
      <c r="P233" s="119">
        <v>0</v>
      </c>
      <c r="Q233" s="119">
        <v>0</v>
      </c>
      <c r="R233" s="119">
        <v>0</v>
      </c>
      <c r="S233" s="117">
        <f t="shared" si="35"/>
        <v>152</v>
      </c>
      <c r="T233" s="117">
        <f t="shared" si="36"/>
        <v>119</v>
      </c>
      <c r="U233" s="117">
        <f t="shared" si="37"/>
        <v>271</v>
      </c>
    </row>
    <row r="234" spans="1:21" ht="55.5">
      <c r="A234" s="129"/>
      <c r="B234" s="136" t="s">
        <v>56</v>
      </c>
      <c r="C234" s="131" t="s">
        <v>11</v>
      </c>
      <c r="D234" s="118" t="s">
        <v>110</v>
      </c>
      <c r="E234" s="115">
        <v>18</v>
      </c>
      <c r="F234" s="115">
        <v>43</v>
      </c>
      <c r="G234" s="115">
        <v>0</v>
      </c>
      <c r="H234" s="115">
        <v>4</v>
      </c>
      <c r="I234" s="115">
        <v>0</v>
      </c>
      <c r="J234" s="115">
        <v>0</v>
      </c>
      <c r="K234" s="115">
        <v>0</v>
      </c>
      <c r="L234" s="115">
        <v>0</v>
      </c>
      <c r="M234" s="116">
        <v>0</v>
      </c>
      <c r="N234" s="116">
        <v>0</v>
      </c>
      <c r="O234" s="116">
        <v>0</v>
      </c>
      <c r="P234" s="116">
        <v>0</v>
      </c>
      <c r="Q234" s="119">
        <v>0</v>
      </c>
      <c r="R234" s="119">
        <v>0</v>
      </c>
      <c r="S234" s="117">
        <f t="shared" si="35"/>
        <v>18</v>
      </c>
      <c r="T234" s="117">
        <f t="shared" si="36"/>
        <v>47</v>
      </c>
      <c r="U234" s="117">
        <f t="shared" si="37"/>
        <v>65</v>
      </c>
    </row>
    <row r="235" spans="1:21" ht="55.5">
      <c r="A235" s="129"/>
      <c r="B235" s="136"/>
      <c r="C235" s="131"/>
      <c r="D235" s="118" t="s">
        <v>111</v>
      </c>
      <c r="E235" s="119">
        <v>114</v>
      </c>
      <c r="F235" s="119">
        <v>171</v>
      </c>
      <c r="G235" s="119">
        <v>59</v>
      </c>
      <c r="H235" s="119">
        <v>83</v>
      </c>
      <c r="I235" s="119">
        <v>0</v>
      </c>
      <c r="J235" s="119">
        <v>0</v>
      </c>
      <c r="K235" s="119">
        <v>0</v>
      </c>
      <c r="L235" s="119">
        <v>0</v>
      </c>
      <c r="M235" s="119">
        <v>0</v>
      </c>
      <c r="N235" s="119">
        <v>0</v>
      </c>
      <c r="O235" s="119">
        <v>0</v>
      </c>
      <c r="P235" s="119">
        <v>0</v>
      </c>
      <c r="Q235" s="119">
        <v>0</v>
      </c>
      <c r="R235" s="119">
        <v>0</v>
      </c>
      <c r="S235" s="117">
        <f t="shared" si="35"/>
        <v>173</v>
      </c>
      <c r="T235" s="117">
        <f t="shared" si="36"/>
        <v>254</v>
      </c>
      <c r="U235" s="117">
        <f t="shared" si="37"/>
        <v>427</v>
      </c>
    </row>
    <row r="236" spans="1:21" ht="55.5">
      <c r="A236" s="129"/>
      <c r="B236" s="136" t="s">
        <v>57</v>
      </c>
      <c r="C236" s="131" t="s">
        <v>11</v>
      </c>
      <c r="D236" s="118" t="s">
        <v>110</v>
      </c>
      <c r="E236" s="115">
        <v>8</v>
      </c>
      <c r="F236" s="115">
        <v>11</v>
      </c>
      <c r="G236" s="115">
        <v>1</v>
      </c>
      <c r="H236" s="115">
        <v>0</v>
      </c>
      <c r="I236" s="115">
        <v>0</v>
      </c>
      <c r="J236" s="115">
        <v>0</v>
      </c>
      <c r="K236" s="115">
        <v>0</v>
      </c>
      <c r="L236" s="115">
        <v>0</v>
      </c>
      <c r="M236" s="116">
        <v>0</v>
      </c>
      <c r="N236" s="116">
        <v>0</v>
      </c>
      <c r="O236" s="119">
        <v>0</v>
      </c>
      <c r="P236" s="119">
        <v>0</v>
      </c>
      <c r="Q236" s="119">
        <v>0</v>
      </c>
      <c r="R236" s="119">
        <v>0</v>
      </c>
      <c r="S236" s="117">
        <f t="shared" si="35"/>
        <v>9</v>
      </c>
      <c r="T236" s="117">
        <f t="shared" si="36"/>
        <v>11</v>
      </c>
      <c r="U236" s="117">
        <f t="shared" si="37"/>
        <v>20</v>
      </c>
    </row>
    <row r="237" spans="1:21" ht="55.5">
      <c r="A237" s="129"/>
      <c r="B237" s="136"/>
      <c r="C237" s="131"/>
      <c r="D237" s="118" t="s">
        <v>111</v>
      </c>
      <c r="E237" s="119">
        <v>123</v>
      </c>
      <c r="F237" s="119">
        <v>154</v>
      </c>
      <c r="G237" s="119">
        <v>9</v>
      </c>
      <c r="H237" s="119">
        <v>3</v>
      </c>
      <c r="I237" s="119">
        <v>0</v>
      </c>
      <c r="J237" s="119">
        <v>0</v>
      </c>
      <c r="K237" s="119">
        <v>0</v>
      </c>
      <c r="L237" s="119">
        <v>0</v>
      </c>
      <c r="M237" s="119">
        <v>0</v>
      </c>
      <c r="N237" s="119">
        <v>0</v>
      </c>
      <c r="O237" s="119">
        <v>0</v>
      </c>
      <c r="P237" s="119">
        <v>0</v>
      </c>
      <c r="Q237" s="119">
        <v>0</v>
      </c>
      <c r="R237" s="119">
        <v>0</v>
      </c>
      <c r="S237" s="117">
        <f t="shared" si="35"/>
        <v>132</v>
      </c>
      <c r="T237" s="117">
        <f t="shared" si="36"/>
        <v>157</v>
      </c>
      <c r="U237" s="117">
        <f t="shared" si="37"/>
        <v>289</v>
      </c>
    </row>
    <row r="238" spans="1:21" ht="55.5">
      <c r="A238" s="129" t="s">
        <v>45</v>
      </c>
      <c r="B238" s="136" t="s">
        <v>59</v>
      </c>
      <c r="C238" s="131" t="s">
        <v>11</v>
      </c>
      <c r="D238" s="118" t="s">
        <v>110</v>
      </c>
      <c r="E238" s="115">
        <v>12</v>
      </c>
      <c r="F238" s="115">
        <v>24</v>
      </c>
      <c r="G238" s="115">
        <v>0</v>
      </c>
      <c r="H238" s="115">
        <v>0</v>
      </c>
      <c r="I238" s="115">
        <v>0</v>
      </c>
      <c r="J238" s="115">
        <v>0</v>
      </c>
      <c r="K238" s="115">
        <v>0</v>
      </c>
      <c r="L238" s="115">
        <v>0</v>
      </c>
      <c r="M238" s="116">
        <v>0</v>
      </c>
      <c r="N238" s="116">
        <v>0</v>
      </c>
      <c r="O238" s="116">
        <v>0</v>
      </c>
      <c r="P238" s="116">
        <v>0</v>
      </c>
      <c r="Q238" s="119">
        <v>0</v>
      </c>
      <c r="R238" s="119">
        <v>0</v>
      </c>
      <c r="S238" s="117">
        <f t="shared" si="35"/>
        <v>12</v>
      </c>
      <c r="T238" s="117">
        <f t="shared" si="36"/>
        <v>24</v>
      </c>
      <c r="U238" s="117">
        <f t="shared" si="37"/>
        <v>36</v>
      </c>
    </row>
    <row r="239" spans="1:21" ht="55.5">
      <c r="A239" s="129"/>
      <c r="B239" s="136"/>
      <c r="C239" s="131"/>
      <c r="D239" s="118" t="s">
        <v>111</v>
      </c>
      <c r="E239" s="119">
        <v>83</v>
      </c>
      <c r="F239" s="119">
        <v>222</v>
      </c>
      <c r="G239" s="119">
        <v>3</v>
      </c>
      <c r="H239" s="119">
        <v>15</v>
      </c>
      <c r="I239" s="119">
        <v>0</v>
      </c>
      <c r="J239" s="119">
        <v>0</v>
      </c>
      <c r="K239" s="119">
        <v>0</v>
      </c>
      <c r="L239" s="119">
        <v>0</v>
      </c>
      <c r="M239" s="119">
        <v>0</v>
      </c>
      <c r="N239" s="119">
        <v>0</v>
      </c>
      <c r="O239" s="119">
        <v>0</v>
      </c>
      <c r="P239" s="119">
        <v>0</v>
      </c>
      <c r="Q239" s="119">
        <v>0</v>
      </c>
      <c r="R239" s="119">
        <v>0</v>
      </c>
      <c r="S239" s="117">
        <f aca="true" t="shared" si="40" ref="S239:S302">Q239+O239+M239+K239+I239+G239+E239</f>
        <v>86</v>
      </c>
      <c r="T239" s="117">
        <f aca="true" t="shared" si="41" ref="T239:T302">R239+P239+N239+L239+J239+H239+F239</f>
        <v>237</v>
      </c>
      <c r="U239" s="117">
        <f aca="true" t="shared" si="42" ref="U239:U302">T239+S239</f>
        <v>323</v>
      </c>
    </row>
    <row r="240" spans="1:21" ht="55.5">
      <c r="A240" s="129"/>
      <c r="B240" s="137" t="s">
        <v>160</v>
      </c>
      <c r="C240" s="130" t="s">
        <v>11</v>
      </c>
      <c r="D240" s="114" t="s">
        <v>110</v>
      </c>
      <c r="E240" s="117">
        <f>E238+E236+E234+E232+E230+E228+E226+E224+E222+E220+E218+E216+E214</f>
        <v>250</v>
      </c>
      <c r="F240" s="117">
        <f aca="true" t="shared" si="43" ref="F240:R240">F238+F236+F234+F232+F230+F228+F226+F224+F222+F220+F218+F216+F214</f>
        <v>512</v>
      </c>
      <c r="G240" s="117">
        <f t="shared" si="43"/>
        <v>9</v>
      </c>
      <c r="H240" s="117">
        <f t="shared" si="43"/>
        <v>38</v>
      </c>
      <c r="I240" s="117">
        <f t="shared" si="43"/>
        <v>0</v>
      </c>
      <c r="J240" s="117">
        <f t="shared" si="43"/>
        <v>0</v>
      </c>
      <c r="K240" s="117">
        <f t="shared" si="43"/>
        <v>0</v>
      </c>
      <c r="L240" s="117">
        <f t="shared" si="43"/>
        <v>0</v>
      </c>
      <c r="M240" s="117">
        <f t="shared" si="43"/>
        <v>0</v>
      </c>
      <c r="N240" s="117">
        <f t="shared" si="43"/>
        <v>0</v>
      </c>
      <c r="O240" s="117">
        <f t="shared" si="43"/>
        <v>0</v>
      </c>
      <c r="P240" s="117">
        <f t="shared" si="43"/>
        <v>0</v>
      </c>
      <c r="Q240" s="117">
        <f t="shared" si="43"/>
        <v>0</v>
      </c>
      <c r="R240" s="117">
        <f t="shared" si="43"/>
        <v>0</v>
      </c>
      <c r="S240" s="117">
        <f t="shared" si="40"/>
        <v>259</v>
      </c>
      <c r="T240" s="117">
        <f t="shared" si="41"/>
        <v>550</v>
      </c>
      <c r="U240" s="117">
        <f t="shared" si="42"/>
        <v>809</v>
      </c>
    </row>
    <row r="241" spans="1:21" ht="55.5">
      <c r="A241" s="129"/>
      <c r="B241" s="137"/>
      <c r="C241" s="130"/>
      <c r="D241" s="114" t="s">
        <v>111</v>
      </c>
      <c r="E241" s="117">
        <f>E239+E237+E235+E233+E231+E229+E227+E225+E223+E221+E219+E217+E215</f>
        <v>1522</v>
      </c>
      <c r="F241" s="117">
        <f aca="true" t="shared" si="44" ref="F241:R241">F239+F237+F235+F233+F231+F229+F227+F225+F223+F221+F219+F217+F215</f>
        <v>2958</v>
      </c>
      <c r="G241" s="117">
        <f t="shared" si="44"/>
        <v>148</v>
      </c>
      <c r="H241" s="117">
        <f t="shared" si="44"/>
        <v>281</v>
      </c>
      <c r="I241" s="117">
        <f t="shared" si="44"/>
        <v>0</v>
      </c>
      <c r="J241" s="117">
        <f t="shared" si="44"/>
        <v>0</v>
      </c>
      <c r="K241" s="117">
        <f t="shared" si="44"/>
        <v>0</v>
      </c>
      <c r="L241" s="117">
        <f t="shared" si="44"/>
        <v>0</v>
      </c>
      <c r="M241" s="117">
        <f t="shared" si="44"/>
        <v>0</v>
      </c>
      <c r="N241" s="117">
        <f t="shared" si="44"/>
        <v>0</v>
      </c>
      <c r="O241" s="117">
        <f t="shared" si="44"/>
        <v>0</v>
      </c>
      <c r="P241" s="117">
        <f t="shared" si="44"/>
        <v>0</v>
      </c>
      <c r="Q241" s="117">
        <f t="shared" si="44"/>
        <v>0</v>
      </c>
      <c r="R241" s="117">
        <f t="shared" si="44"/>
        <v>0</v>
      </c>
      <c r="S241" s="117">
        <f t="shared" si="40"/>
        <v>1670</v>
      </c>
      <c r="T241" s="117">
        <f t="shared" si="41"/>
        <v>3239</v>
      </c>
      <c r="U241" s="117">
        <f t="shared" si="42"/>
        <v>4909</v>
      </c>
    </row>
    <row r="242" spans="1:21" ht="55.5">
      <c r="A242" s="132" t="s">
        <v>58</v>
      </c>
      <c r="B242" s="133"/>
      <c r="C242" s="131" t="s">
        <v>11</v>
      </c>
      <c r="D242" s="118" t="s">
        <v>110</v>
      </c>
      <c r="E242" s="115">
        <v>3</v>
      </c>
      <c r="F242" s="115">
        <v>2</v>
      </c>
      <c r="G242" s="115">
        <v>0</v>
      </c>
      <c r="H242" s="115">
        <v>0</v>
      </c>
      <c r="I242" s="115">
        <v>0</v>
      </c>
      <c r="J242" s="115">
        <v>0</v>
      </c>
      <c r="K242" s="115">
        <v>0</v>
      </c>
      <c r="L242" s="115">
        <v>0</v>
      </c>
      <c r="M242" s="116">
        <v>0</v>
      </c>
      <c r="N242" s="116">
        <v>0</v>
      </c>
      <c r="O242" s="116">
        <v>0</v>
      </c>
      <c r="P242" s="116">
        <v>0</v>
      </c>
      <c r="Q242" s="119">
        <v>0</v>
      </c>
      <c r="R242" s="119">
        <v>0</v>
      </c>
      <c r="S242" s="117">
        <f t="shared" si="40"/>
        <v>3</v>
      </c>
      <c r="T242" s="117">
        <f t="shared" si="41"/>
        <v>2</v>
      </c>
      <c r="U242" s="117">
        <f t="shared" si="42"/>
        <v>5</v>
      </c>
    </row>
    <row r="243" spans="1:21" ht="55.5">
      <c r="A243" s="134"/>
      <c r="B243" s="135"/>
      <c r="C243" s="131"/>
      <c r="D243" s="118" t="s">
        <v>111</v>
      </c>
      <c r="E243" s="119">
        <v>58</v>
      </c>
      <c r="F243" s="119">
        <v>79</v>
      </c>
      <c r="G243" s="119">
        <v>4</v>
      </c>
      <c r="H243" s="119">
        <v>4</v>
      </c>
      <c r="I243" s="119">
        <v>0</v>
      </c>
      <c r="J243" s="119">
        <v>0</v>
      </c>
      <c r="K243" s="119">
        <v>0</v>
      </c>
      <c r="L243" s="119">
        <v>0</v>
      </c>
      <c r="M243" s="119">
        <v>0</v>
      </c>
      <c r="N243" s="119">
        <v>0</v>
      </c>
      <c r="O243" s="119">
        <v>0</v>
      </c>
      <c r="P243" s="119">
        <v>0</v>
      </c>
      <c r="Q243" s="119">
        <v>0</v>
      </c>
      <c r="R243" s="119">
        <v>0</v>
      </c>
      <c r="S243" s="117">
        <f t="shared" si="40"/>
        <v>62</v>
      </c>
      <c r="T243" s="117">
        <f t="shared" si="41"/>
        <v>83</v>
      </c>
      <c r="U243" s="117">
        <f t="shared" si="42"/>
        <v>145</v>
      </c>
    </row>
    <row r="244" spans="1:30" s="124" customFormat="1" ht="55.5">
      <c r="A244" s="129" t="s">
        <v>61</v>
      </c>
      <c r="B244" s="136" t="s">
        <v>46</v>
      </c>
      <c r="C244" s="136" t="s">
        <v>22</v>
      </c>
      <c r="D244" s="118" t="s">
        <v>110</v>
      </c>
      <c r="E244" s="116">
        <v>5</v>
      </c>
      <c r="F244" s="116">
        <v>35</v>
      </c>
      <c r="G244" s="116">
        <v>0</v>
      </c>
      <c r="H244" s="116">
        <v>1</v>
      </c>
      <c r="I244" s="115">
        <v>0</v>
      </c>
      <c r="J244" s="115">
        <v>0</v>
      </c>
      <c r="K244" s="115">
        <v>0</v>
      </c>
      <c r="L244" s="115">
        <v>0</v>
      </c>
      <c r="M244" s="115">
        <v>0</v>
      </c>
      <c r="N244" s="115">
        <v>0</v>
      </c>
      <c r="O244" s="115">
        <v>0</v>
      </c>
      <c r="P244" s="115">
        <v>0</v>
      </c>
      <c r="Q244" s="115">
        <v>0</v>
      </c>
      <c r="R244" s="115">
        <v>0</v>
      </c>
      <c r="S244" s="117">
        <f t="shared" si="40"/>
        <v>5</v>
      </c>
      <c r="T244" s="117">
        <f t="shared" si="41"/>
        <v>36</v>
      </c>
      <c r="U244" s="117">
        <f t="shared" si="42"/>
        <v>41</v>
      </c>
      <c r="W244" s="112"/>
      <c r="X244" s="112"/>
      <c r="Y244" s="112"/>
      <c r="Z244" s="112"/>
      <c r="AA244" s="112"/>
      <c r="AB244" s="112"/>
      <c r="AC244" s="112"/>
      <c r="AD244" s="112"/>
    </row>
    <row r="245" spans="1:30" s="124" customFormat="1" ht="55.5">
      <c r="A245" s="129"/>
      <c r="B245" s="136"/>
      <c r="C245" s="136"/>
      <c r="D245" s="118" t="s">
        <v>111</v>
      </c>
      <c r="E245" s="115">
        <v>93</v>
      </c>
      <c r="F245" s="115">
        <v>181</v>
      </c>
      <c r="G245" s="115">
        <v>7</v>
      </c>
      <c r="H245" s="115">
        <v>7</v>
      </c>
      <c r="I245" s="115">
        <v>0</v>
      </c>
      <c r="J245" s="115">
        <v>0</v>
      </c>
      <c r="K245" s="115">
        <v>0</v>
      </c>
      <c r="L245" s="115">
        <v>0</v>
      </c>
      <c r="M245" s="115">
        <v>0</v>
      </c>
      <c r="N245" s="115">
        <v>0</v>
      </c>
      <c r="O245" s="115">
        <v>0</v>
      </c>
      <c r="P245" s="115">
        <v>0</v>
      </c>
      <c r="Q245" s="115">
        <v>0</v>
      </c>
      <c r="R245" s="115">
        <v>0</v>
      </c>
      <c r="S245" s="117">
        <f t="shared" si="40"/>
        <v>100</v>
      </c>
      <c r="T245" s="117">
        <f t="shared" si="41"/>
        <v>188</v>
      </c>
      <c r="U245" s="117">
        <f t="shared" si="42"/>
        <v>288</v>
      </c>
      <c r="W245" s="112"/>
      <c r="X245" s="112"/>
      <c r="Y245" s="112"/>
      <c r="Z245" s="112"/>
      <c r="AA245" s="112"/>
      <c r="AB245" s="112"/>
      <c r="AC245" s="112"/>
      <c r="AD245" s="112"/>
    </row>
    <row r="246" spans="1:30" s="124" customFormat="1" ht="55.5">
      <c r="A246" s="129"/>
      <c r="B246" s="136" t="s">
        <v>56</v>
      </c>
      <c r="C246" s="136" t="s">
        <v>22</v>
      </c>
      <c r="D246" s="118" t="s">
        <v>110</v>
      </c>
      <c r="E246" s="116">
        <v>2</v>
      </c>
      <c r="F246" s="116">
        <v>18</v>
      </c>
      <c r="G246" s="116">
        <v>0</v>
      </c>
      <c r="H246" s="116">
        <v>0</v>
      </c>
      <c r="I246" s="115">
        <v>0</v>
      </c>
      <c r="J246" s="115">
        <v>0</v>
      </c>
      <c r="K246" s="115">
        <v>0</v>
      </c>
      <c r="L246" s="115">
        <v>0</v>
      </c>
      <c r="M246" s="115">
        <v>0</v>
      </c>
      <c r="N246" s="115">
        <v>0</v>
      </c>
      <c r="O246" s="115">
        <v>0</v>
      </c>
      <c r="P246" s="115">
        <v>0</v>
      </c>
      <c r="Q246" s="115">
        <v>0</v>
      </c>
      <c r="R246" s="115">
        <v>0</v>
      </c>
      <c r="S246" s="117">
        <f t="shared" si="40"/>
        <v>2</v>
      </c>
      <c r="T246" s="117">
        <f t="shared" si="41"/>
        <v>18</v>
      </c>
      <c r="U246" s="117">
        <f t="shared" si="42"/>
        <v>20</v>
      </c>
      <c r="W246" s="112"/>
      <c r="X246" s="112"/>
      <c r="Y246" s="112"/>
      <c r="Z246" s="112"/>
      <c r="AA246" s="112"/>
      <c r="AB246" s="112"/>
      <c r="AC246" s="112"/>
      <c r="AD246" s="112"/>
    </row>
    <row r="247" spans="1:30" s="124" customFormat="1" ht="55.5">
      <c r="A247" s="129"/>
      <c r="B247" s="136"/>
      <c r="C247" s="136"/>
      <c r="D247" s="118" t="s">
        <v>111</v>
      </c>
      <c r="E247" s="115">
        <v>3</v>
      </c>
      <c r="F247" s="115">
        <v>39</v>
      </c>
      <c r="G247" s="115">
        <v>0</v>
      </c>
      <c r="H247" s="115">
        <v>2</v>
      </c>
      <c r="I247" s="115">
        <v>0</v>
      </c>
      <c r="J247" s="115">
        <v>0</v>
      </c>
      <c r="K247" s="115">
        <v>0</v>
      </c>
      <c r="L247" s="115">
        <v>0</v>
      </c>
      <c r="M247" s="115">
        <v>0</v>
      </c>
      <c r="N247" s="115">
        <v>0</v>
      </c>
      <c r="O247" s="115">
        <v>0</v>
      </c>
      <c r="P247" s="115">
        <v>0</v>
      </c>
      <c r="Q247" s="115">
        <v>0</v>
      </c>
      <c r="R247" s="115">
        <v>0</v>
      </c>
      <c r="S247" s="117">
        <f t="shared" si="40"/>
        <v>3</v>
      </c>
      <c r="T247" s="117">
        <f t="shared" si="41"/>
        <v>41</v>
      </c>
      <c r="U247" s="117">
        <f t="shared" si="42"/>
        <v>44</v>
      </c>
      <c r="W247" s="112"/>
      <c r="X247" s="112"/>
      <c r="Y247" s="112"/>
      <c r="Z247" s="112"/>
      <c r="AA247" s="112"/>
      <c r="AB247" s="112"/>
      <c r="AC247" s="112"/>
      <c r="AD247" s="112"/>
    </row>
    <row r="248" spans="1:30" s="124" customFormat="1" ht="55.5">
      <c r="A248" s="129"/>
      <c r="B248" s="136" t="s">
        <v>204</v>
      </c>
      <c r="C248" s="136" t="s">
        <v>22</v>
      </c>
      <c r="D248" s="118" t="s">
        <v>110</v>
      </c>
      <c r="E248" s="116">
        <v>0</v>
      </c>
      <c r="F248" s="116">
        <v>21</v>
      </c>
      <c r="G248" s="115">
        <v>0</v>
      </c>
      <c r="H248" s="115">
        <v>0</v>
      </c>
      <c r="I248" s="115">
        <v>0</v>
      </c>
      <c r="J248" s="115">
        <v>0</v>
      </c>
      <c r="K248" s="115">
        <v>0</v>
      </c>
      <c r="L248" s="115">
        <v>0</v>
      </c>
      <c r="M248" s="115">
        <v>0</v>
      </c>
      <c r="N248" s="115">
        <v>0</v>
      </c>
      <c r="O248" s="115">
        <v>0</v>
      </c>
      <c r="P248" s="115">
        <v>0</v>
      </c>
      <c r="Q248" s="115">
        <v>0</v>
      </c>
      <c r="R248" s="115">
        <v>0</v>
      </c>
      <c r="S248" s="117">
        <f t="shared" si="40"/>
        <v>0</v>
      </c>
      <c r="T248" s="117">
        <f t="shared" si="41"/>
        <v>21</v>
      </c>
      <c r="U248" s="117">
        <f t="shared" si="42"/>
        <v>21</v>
      </c>
      <c r="W248" s="112"/>
      <c r="X248" s="112"/>
      <c r="Y248" s="112"/>
      <c r="Z248" s="112"/>
      <c r="AA248" s="112"/>
      <c r="AB248" s="112"/>
      <c r="AC248" s="112"/>
      <c r="AD248" s="112"/>
    </row>
    <row r="249" spans="1:30" s="124" customFormat="1" ht="55.5">
      <c r="A249" s="129"/>
      <c r="B249" s="136"/>
      <c r="C249" s="136"/>
      <c r="D249" s="118" t="s">
        <v>111</v>
      </c>
      <c r="E249" s="115">
        <v>0</v>
      </c>
      <c r="F249" s="115">
        <v>43</v>
      </c>
      <c r="G249" s="115">
        <v>0</v>
      </c>
      <c r="H249" s="115">
        <v>1</v>
      </c>
      <c r="I249" s="115">
        <v>0</v>
      </c>
      <c r="J249" s="115">
        <v>0</v>
      </c>
      <c r="K249" s="115">
        <v>0</v>
      </c>
      <c r="L249" s="115">
        <v>0</v>
      </c>
      <c r="M249" s="115">
        <v>0</v>
      </c>
      <c r="N249" s="115">
        <v>0</v>
      </c>
      <c r="O249" s="115">
        <v>0</v>
      </c>
      <c r="P249" s="115">
        <v>0</v>
      </c>
      <c r="Q249" s="115">
        <v>0</v>
      </c>
      <c r="R249" s="115">
        <v>0</v>
      </c>
      <c r="S249" s="117">
        <f t="shared" si="40"/>
        <v>0</v>
      </c>
      <c r="T249" s="117">
        <f t="shared" si="41"/>
        <v>44</v>
      </c>
      <c r="U249" s="117">
        <f t="shared" si="42"/>
        <v>44</v>
      </c>
      <c r="W249" s="112"/>
      <c r="X249" s="112"/>
      <c r="Y249" s="112"/>
      <c r="Z249" s="112"/>
      <c r="AA249" s="112"/>
      <c r="AB249" s="112"/>
      <c r="AC249" s="112"/>
      <c r="AD249" s="112"/>
    </row>
    <row r="250" spans="1:30" s="124" customFormat="1" ht="55.5">
      <c r="A250" s="129"/>
      <c r="B250" s="137" t="s">
        <v>205</v>
      </c>
      <c r="C250" s="137" t="s">
        <v>22</v>
      </c>
      <c r="D250" s="114" t="s">
        <v>110</v>
      </c>
      <c r="E250" s="117">
        <f>E248+E246+E244</f>
        <v>7</v>
      </c>
      <c r="F250" s="117">
        <f aca="true" t="shared" si="45" ref="F250:R250">F248+F246+F244</f>
        <v>74</v>
      </c>
      <c r="G250" s="117">
        <f t="shared" si="45"/>
        <v>0</v>
      </c>
      <c r="H250" s="117">
        <f t="shared" si="45"/>
        <v>1</v>
      </c>
      <c r="I250" s="117">
        <f t="shared" si="45"/>
        <v>0</v>
      </c>
      <c r="J250" s="117">
        <f t="shared" si="45"/>
        <v>0</v>
      </c>
      <c r="K250" s="117">
        <f t="shared" si="45"/>
        <v>0</v>
      </c>
      <c r="L250" s="117">
        <f t="shared" si="45"/>
        <v>0</v>
      </c>
      <c r="M250" s="117">
        <f t="shared" si="45"/>
        <v>0</v>
      </c>
      <c r="N250" s="117">
        <f t="shared" si="45"/>
        <v>0</v>
      </c>
      <c r="O250" s="117">
        <f t="shared" si="45"/>
        <v>0</v>
      </c>
      <c r="P250" s="117">
        <f t="shared" si="45"/>
        <v>0</v>
      </c>
      <c r="Q250" s="117">
        <f t="shared" si="45"/>
        <v>0</v>
      </c>
      <c r="R250" s="117">
        <f t="shared" si="45"/>
        <v>0</v>
      </c>
      <c r="S250" s="117">
        <f t="shared" si="40"/>
        <v>7</v>
      </c>
      <c r="T250" s="117">
        <f t="shared" si="41"/>
        <v>75</v>
      </c>
      <c r="U250" s="117">
        <f t="shared" si="42"/>
        <v>82</v>
      </c>
      <c r="W250" s="112"/>
      <c r="X250" s="112"/>
      <c r="Y250" s="112"/>
      <c r="Z250" s="112"/>
      <c r="AA250" s="112"/>
      <c r="AB250" s="112"/>
      <c r="AC250" s="112"/>
      <c r="AD250" s="112"/>
    </row>
    <row r="251" spans="1:30" s="124" customFormat="1" ht="55.5">
      <c r="A251" s="129"/>
      <c r="B251" s="137"/>
      <c r="C251" s="137"/>
      <c r="D251" s="114" t="s">
        <v>111</v>
      </c>
      <c r="E251" s="114">
        <f>E249+E247+E245</f>
        <v>96</v>
      </c>
      <c r="F251" s="114">
        <f aca="true" t="shared" si="46" ref="F251:R251">F249+F247+F245</f>
        <v>263</v>
      </c>
      <c r="G251" s="114">
        <f t="shared" si="46"/>
        <v>7</v>
      </c>
      <c r="H251" s="114">
        <f t="shared" si="46"/>
        <v>10</v>
      </c>
      <c r="I251" s="114">
        <f t="shared" si="46"/>
        <v>0</v>
      </c>
      <c r="J251" s="114">
        <f t="shared" si="46"/>
        <v>0</v>
      </c>
      <c r="K251" s="114">
        <f t="shared" si="46"/>
        <v>0</v>
      </c>
      <c r="L251" s="114">
        <f t="shared" si="46"/>
        <v>0</v>
      </c>
      <c r="M251" s="114">
        <f t="shared" si="46"/>
        <v>0</v>
      </c>
      <c r="N251" s="114">
        <f t="shared" si="46"/>
        <v>0</v>
      </c>
      <c r="O251" s="114">
        <f t="shared" si="46"/>
        <v>0</v>
      </c>
      <c r="P251" s="114">
        <f t="shared" si="46"/>
        <v>0</v>
      </c>
      <c r="Q251" s="114">
        <f t="shared" si="46"/>
        <v>0</v>
      </c>
      <c r="R251" s="114">
        <f t="shared" si="46"/>
        <v>0</v>
      </c>
      <c r="S251" s="117">
        <f t="shared" si="40"/>
        <v>103</v>
      </c>
      <c r="T251" s="117">
        <f t="shared" si="41"/>
        <v>273</v>
      </c>
      <c r="U251" s="117">
        <f t="shared" si="42"/>
        <v>376</v>
      </c>
      <c r="W251" s="112"/>
      <c r="X251" s="112"/>
      <c r="Y251" s="112"/>
      <c r="Z251" s="112"/>
      <c r="AA251" s="112"/>
      <c r="AB251" s="112"/>
      <c r="AC251" s="112"/>
      <c r="AD251" s="112"/>
    </row>
    <row r="252" spans="1:21" ht="55.5">
      <c r="A252" s="129" t="s">
        <v>152</v>
      </c>
      <c r="B252" s="136" t="s">
        <v>46</v>
      </c>
      <c r="C252" s="136" t="s">
        <v>106</v>
      </c>
      <c r="D252" s="118" t="s">
        <v>110</v>
      </c>
      <c r="E252" s="116">
        <v>16</v>
      </c>
      <c r="F252" s="116">
        <v>22</v>
      </c>
      <c r="G252" s="116">
        <v>2</v>
      </c>
      <c r="H252" s="116">
        <v>0</v>
      </c>
      <c r="I252" s="119">
        <v>0</v>
      </c>
      <c r="J252" s="119">
        <v>0</v>
      </c>
      <c r="K252" s="119">
        <v>0</v>
      </c>
      <c r="L252" s="119">
        <v>0</v>
      </c>
      <c r="M252" s="119">
        <v>0</v>
      </c>
      <c r="N252" s="119">
        <v>0</v>
      </c>
      <c r="O252" s="119">
        <v>0</v>
      </c>
      <c r="P252" s="119">
        <v>0</v>
      </c>
      <c r="Q252" s="119">
        <v>0</v>
      </c>
      <c r="R252" s="119">
        <v>0</v>
      </c>
      <c r="S252" s="117">
        <f t="shared" si="40"/>
        <v>18</v>
      </c>
      <c r="T252" s="117">
        <f t="shared" si="41"/>
        <v>22</v>
      </c>
      <c r="U252" s="117">
        <f t="shared" si="42"/>
        <v>40</v>
      </c>
    </row>
    <row r="253" spans="1:30" ht="55.5">
      <c r="A253" s="129"/>
      <c r="B253" s="136"/>
      <c r="C253" s="136"/>
      <c r="D253" s="118" t="s">
        <v>111</v>
      </c>
      <c r="E253" s="119">
        <v>94</v>
      </c>
      <c r="F253" s="119">
        <v>111</v>
      </c>
      <c r="G253" s="119">
        <v>3</v>
      </c>
      <c r="H253" s="119">
        <v>0</v>
      </c>
      <c r="I253" s="119">
        <v>0</v>
      </c>
      <c r="J253" s="119">
        <v>0</v>
      </c>
      <c r="K253" s="119">
        <v>0</v>
      </c>
      <c r="L253" s="119">
        <v>0</v>
      </c>
      <c r="M253" s="119">
        <v>0</v>
      </c>
      <c r="N253" s="119">
        <v>0</v>
      </c>
      <c r="O253" s="119">
        <v>0</v>
      </c>
      <c r="P253" s="119">
        <v>0</v>
      </c>
      <c r="Q253" s="119">
        <v>0</v>
      </c>
      <c r="R253" s="119">
        <v>0</v>
      </c>
      <c r="S253" s="117">
        <f t="shared" si="40"/>
        <v>97</v>
      </c>
      <c r="T253" s="117">
        <f t="shared" si="41"/>
        <v>111</v>
      </c>
      <c r="U253" s="117">
        <f t="shared" si="42"/>
        <v>208</v>
      </c>
      <c r="AD253" s="124"/>
    </row>
    <row r="254" spans="1:30" ht="55.5">
      <c r="A254" s="129"/>
      <c r="B254" s="136" t="s">
        <v>54</v>
      </c>
      <c r="C254" s="136" t="s">
        <v>106</v>
      </c>
      <c r="D254" s="118" t="s">
        <v>110</v>
      </c>
      <c r="E254" s="116">
        <v>13</v>
      </c>
      <c r="F254" s="116">
        <v>15</v>
      </c>
      <c r="G254" s="119">
        <v>0</v>
      </c>
      <c r="H254" s="119">
        <v>0</v>
      </c>
      <c r="I254" s="119">
        <v>0</v>
      </c>
      <c r="J254" s="119">
        <v>0</v>
      </c>
      <c r="K254" s="119">
        <v>0</v>
      </c>
      <c r="L254" s="119">
        <v>0</v>
      </c>
      <c r="M254" s="119">
        <v>0</v>
      </c>
      <c r="N254" s="119">
        <v>0</v>
      </c>
      <c r="O254" s="119">
        <v>0</v>
      </c>
      <c r="P254" s="119">
        <v>0</v>
      </c>
      <c r="Q254" s="119">
        <v>0</v>
      </c>
      <c r="R254" s="119">
        <v>0</v>
      </c>
      <c r="S254" s="117">
        <f t="shared" si="40"/>
        <v>13</v>
      </c>
      <c r="T254" s="117">
        <f t="shared" si="41"/>
        <v>15</v>
      </c>
      <c r="U254" s="117">
        <f t="shared" si="42"/>
        <v>28</v>
      </c>
      <c r="AD254" s="124"/>
    </row>
    <row r="255" spans="1:30" ht="55.5">
      <c r="A255" s="129"/>
      <c r="B255" s="136"/>
      <c r="C255" s="136"/>
      <c r="D255" s="118" t="s">
        <v>111</v>
      </c>
      <c r="E255" s="119">
        <v>59</v>
      </c>
      <c r="F255" s="119">
        <v>44</v>
      </c>
      <c r="G255" s="119">
        <v>0</v>
      </c>
      <c r="H255" s="119">
        <v>0</v>
      </c>
      <c r="I255" s="119">
        <v>0</v>
      </c>
      <c r="J255" s="119">
        <v>0</v>
      </c>
      <c r="K255" s="119">
        <v>0</v>
      </c>
      <c r="L255" s="119">
        <v>0</v>
      </c>
      <c r="M255" s="119">
        <v>0</v>
      </c>
      <c r="N255" s="119">
        <v>0</v>
      </c>
      <c r="O255" s="119">
        <v>0</v>
      </c>
      <c r="P255" s="119">
        <v>0</v>
      </c>
      <c r="Q255" s="119">
        <v>0</v>
      </c>
      <c r="R255" s="119">
        <v>0</v>
      </c>
      <c r="S255" s="117">
        <f t="shared" si="40"/>
        <v>59</v>
      </c>
      <c r="T255" s="117">
        <f t="shared" si="41"/>
        <v>44</v>
      </c>
      <c r="U255" s="117">
        <f t="shared" si="42"/>
        <v>103</v>
      </c>
      <c r="AD255" s="124"/>
    </row>
    <row r="256" spans="1:30" ht="55.5">
      <c r="A256" s="129"/>
      <c r="B256" s="136" t="s">
        <v>53</v>
      </c>
      <c r="C256" s="136" t="s">
        <v>106</v>
      </c>
      <c r="D256" s="118" t="s">
        <v>110</v>
      </c>
      <c r="E256" s="116">
        <v>15</v>
      </c>
      <c r="F256" s="116">
        <v>12</v>
      </c>
      <c r="G256" s="119">
        <v>1</v>
      </c>
      <c r="H256" s="119">
        <v>0</v>
      </c>
      <c r="I256" s="119">
        <v>0</v>
      </c>
      <c r="J256" s="119">
        <v>0</v>
      </c>
      <c r="K256" s="119">
        <v>0</v>
      </c>
      <c r="L256" s="119">
        <v>0</v>
      </c>
      <c r="M256" s="119">
        <v>0</v>
      </c>
      <c r="N256" s="119">
        <v>0</v>
      </c>
      <c r="O256" s="119">
        <v>0</v>
      </c>
      <c r="P256" s="119">
        <v>0</v>
      </c>
      <c r="Q256" s="119">
        <v>0</v>
      </c>
      <c r="R256" s="119">
        <v>0</v>
      </c>
      <c r="S256" s="117">
        <f t="shared" si="40"/>
        <v>16</v>
      </c>
      <c r="T256" s="117">
        <f t="shared" si="41"/>
        <v>12</v>
      </c>
      <c r="U256" s="117">
        <f t="shared" si="42"/>
        <v>28</v>
      </c>
      <c r="AD256" s="124"/>
    </row>
    <row r="257" spans="1:30" ht="55.5">
      <c r="A257" s="129"/>
      <c r="B257" s="136"/>
      <c r="C257" s="136"/>
      <c r="D257" s="118" t="s">
        <v>111</v>
      </c>
      <c r="E257" s="119">
        <v>97</v>
      </c>
      <c r="F257" s="119">
        <v>54</v>
      </c>
      <c r="G257" s="119">
        <v>2</v>
      </c>
      <c r="H257" s="119">
        <v>0</v>
      </c>
      <c r="I257" s="119">
        <v>0</v>
      </c>
      <c r="J257" s="119">
        <v>0</v>
      </c>
      <c r="K257" s="119">
        <v>0</v>
      </c>
      <c r="L257" s="119">
        <v>0</v>
      </c>
      <c r="M257" s="119">
        <v>0</v>
      </c>
      <c r="N257" s="119">
        <v>0</v>
      </c>
      <c r="O257" s="119">
        <v>0</v>
      </c>
      <c r="P257" s="119">
        <v>0</v>
      </c>
      <c r="Q257" s="119">
        <v>0</v>
      </c>
      <c r="R257" s="119">
        <v>0</v>
      </c>
      <c r="S257" s="117">
        <f t="shared" si="40"/>
        <v>99</v>
      </c>
      <c r="T257" s="117">
        <f t="shared" si="41"/>
        <v>54</v>
      </c>
      <c r="U257" s="117">
        <f t="shared" si="42"/>
        <v>153</v>
      </c>
      <c r="AD257" s="124"/>
    </row>
    <row r="258" spans="1:30" ht="55.5">
      <c r="A258" s="129"/>
      <c r="B258" s="136" t="s">
        <v>202</v>
      </c>
      <c r="C258" s="136" t="s">
        <v>106</v>
      </c>
      <c r="D258" s="118" t="s">
        <v>110</v>
      </c>
      <c r="E258" s="116">
        <v>2</v>
      </c>
      <c r="F258" s="116">
        <v>7</v>
      </c>
      <c r="G258" s="119">
        <v>0</v>
      </c>
      <c r="H258" s="119">
        <v>0</v>
      </c>
      <c r="I258" s="119">
        <v>0</v>
      </c>
      <c r="J258" s="119">
        <v>0</v>
      </c>
      <c r="K258" s="119">
        <v>0</v>
      </c>
      <c r="L258" s="119">
        <v>0</v>
      </c>
      <c r="M258" s="119">
        <v>0</v>
      </c>
      <c r="N258" s="119">
        <v>0</v>
      </c>
      <c r="O258" s="119">
        <v>0</v>
      </c>
      <c r="P258" s="119">
        <v>0</v>
      </c>
      <c r="Q258" s="119">
        <v>0</v>
      </c>
      <c r="R258" s="119">
        <v>0</v>
      </c>
      <c r="S258" s="117">
        <f t="shared" si="40"/>
        <v>2</v>
      </c>
      <c r="T258" s="117">
        <f t="shared" si="41"/>
        <v>7</v>
      </c>
      <c r="U258" s="117">
        <f t="shared" si="42"/>
        <v>9</v>
      </c>
      <c r="AD258" s="124"/>
    </row>
    <row r="259" spans="1:30" ht="55.5">
      <c r="A259" s="129"/>
      <c r="B259" s="136"/>
      <c r="C259" s="136"/>
      <c r="D259" s="118" t="s">
        <v>111</v>
      </c>
      <c r="E259" s="116">
        <v>7</v>
      </c>
      <c r="F259" s="116">
        <v>13</v>
      </c>
      <c r="G259" s="119">
        <v>0</v>
      </c>
      <c r="H259" s="119">
        <v>0</v>
      </c>
      <c r="I259" s="119">
        <v>0</v>
      </c>
      <c r="J259" s="119">
        <v>0</v>
      </c>
      <c r="K259" s="119">
        <v>0</v>
      </c>
      <c r="L259" s="119">
        <v>0</v>
      </c>
      <c r="M259" s="119">
        <v>0</v>
      </c>
      <c r="N259" s="119">
        <v>0</v>
      </c>
      <c r="O259" s="119">
        <v>0</v>
      </c>
      <c r="P259" s="119">
        <v>0</v>
      </c>
      <c r="Q259" s="119">
        <v>0</v>
      </c>
      <c r="R259" s="119">
        <v>0</v>
      </c>
      <c r="S259" s="117">
        <f t="shared" si="40"/>
        <v>7</v>
      </c>
      <c r="T259" s="117">
        <f t="shared" si="41"/>
        <v>13</v>
      </c>
      <c r="U259" s="117">
        <f t="shared" si="42"/>
        <v>20</v>
      </c>
      <c r="AD259" s="124"/>
    </row>
    <row r="260" spans="1:30" ht="55.5">
      <c r="A260" s="129"/>
      <c r="B260" s="146" t="s">
        <v>259</v>
      </c>
      <c r="C260" s="136" t="s">
        <v>106</v>
      </c>
      <c r="D260" s="118" t="s">
        <v>110</v>
      </c>
      <c r="E260" s="116">
        <v>1</v>
      </c>
      <c r="F260" s="116">
        <v>8</v>
      </c>
      <c r="G260" s="119">
        <v>0</v>
      </c>
      <c r="H260" s="119">
        <v>0</v>
      </c>
      <c r="I260" s="119">
        <v>0</v>
      </c>
      <c r="J260" s="119">
        <v>0</v>
      </c>
      <c r="K260" s="119">
        <v>0</v>
      </c>
      <c r="L260" s="119">
        <v>0</v>
      </c>
      <c r="M260" s="119">
        <v>0</v>
      </c>
      <c r="N260" s="119">
        <v>0</v>
      </c>
      <c r="O260" s="119">
        <v>0</v>
      </c>
      <c r="P260" s="119">
        <v>0</v>
      </c>
      <c r="Q260" s="119">
        <v>0</v>
      </c>
      <c r="R260" s="119">
        <v>0</v>
      </c>
      <c r="S260" s="117">
        <f t="shared" si="40"/>
        <v>1</v>
      </c>
      <c r="T260" s="117">
        <f t="shared" si="41"/>
        <v>8</v>
      </c>
      <c r="U260" s="117">
        <f t="shared" si="42"/>
        <v>9</v>
      </c>
      <c r="AD260" s="124"/>
    </row>
    <row r="261" spans="1:30" ht="55.5">
      <c r="A261" s="129"/>
      <c r="B261" s="147"/>
      <c r="C261" s="136"/>
      <c r="D261" s="118" t="s">
        <v>111</v>
      </c>
      <c r="E261" s="116">
        <v>2</v>
      </c>
      <c r="F261" s="116">
        <v>20</v>
      </c>
      <c r="G261" s="119">
        <v>0</v>
      </c>
      <c r="H261" s="119">
        <v>1</v>
      </c>
      <c r="I261" s="119">
        <v>0</v>
      </c>
      <c r="J261" s="119">
        <v>0</v>
      </c>
      <c r="K261" s="119">
        <v>0</v>
      </c>
      <c r="L261" s="119">
        <v>0</v>
      </c>
      <c r="M261" s="119">
        <v>0</v>
      </c>
      <c r="N261" s="119">
        <v>0</v>
      </c>
      <c r="O261" s="119">
        <v>0</v>
      </c>
      <c r="P261" s="119">
        <v>0</v>
      </c>
      <c r="Q261" s="119">
        <v>0</v>
      </c>
      <c r="R261" s="119">
        <v>0</v>
      </c>
      <c r="S261" s="117">
        <f t="shared" si="40"/>
        <v>2</v>
      </c>
      <c r="T261" s="117">
        <f t="shared" si="41"/>
        <v>21</v>
      </c>
      <c r="U261" s="117">
        <f t="shared" si="42"/>
        <v>23</v>
      </c>
      <c r="AD261" s="124"/>
    </row>
    <row r="262" spans="1:30" ht="55.5">
      <c r="A262" s="129"/>
      <c r="B262" s="137" t="s">
        <v>153</v>
      </c>
      <c r="C262" s="137" t="s">
        <v>21</v>
      </c>
      <c r="D262" s="114" t="s">
        <v>110</v>
      </c>
      <c r="E262" s="117">
        <f>E260+E258+E256+E254+E252</f>
        <v>47</v>
      </c>
      <c r="F262" s="117">
        <f aca="true" t="shared" si="47" ref="F262:R262">F260+F258+F256+F254+F252</f>
        <v>64</v>
      </c>
      <c r="G262" s="117">
        <f t="shared" si="47"/>
        <v>3</v>
      </c>
      <c r="H262" s="117">
        <f t="shared" si="47"/>
        <v>0</v>
      </c>
      <c r="I262" s="117">
        <f t="shared" si="47"/>
        <v>0</v>
      </c>
      <c r="J262" s="117">
        <f t="shared" si="47"/>
        <v>0</v>
      </c>
      <c r="K262" s="117">
        <f t="shared" si="47"/>
        <v>0</v>
      </c>
      <c r="L262" s="117">
        <f t="shared" si="47"/>
        <v>0</v>
      </c>
      <c r="M262" s="117">
        <f t="shared" si="47"/>
        <v>0</v>
      </c>
      <c r="N262" s="117">
        <f t="shared" si="47"/>
        <v>0</v>
      </c>
      <c r="O262" s="117">
        <f t="shared" si="47"/>
        <v>0</v>
      </c>
      <c r="P262" s="117">
        <f t="shared" si="47"/>
        <v>0</v>
      </c>
      <c r="Q262" s="117">
        <f t="shared" si="47"/>
        <v>0</v>
      </c>
      <c r="R262" s="117">
        <f t="shared" si="47"/>
        <v>0</v>
      </c>
      <c r="S262" s="117">
        <f t="shared" si="40"/>
        <v>50</v>
      </c>
      <c r="T262" s="117">
        <f t="shared" si="41"/>
        <v>64</v>
      </c>
      <c r="U262" s="117">
        <f t="shared" si="42"/>
        <v>114</v>
      </c>
      <c r="AD262" s="124"/>
    </row>
    <row r="263" spans="1:21" ht="55.5">
      <c r="A263" s="129"/>
      <c r="B263" s="137"/>
      <c r="C263" s="137"/>
      <c r="D263" s="114" t="s">
        <v>111</v>
      </c>
      <c r="E263" s="117">
        <f>E261+E259+E257+E255+E253</f>
        <v>259</v>
      </c>
      <c r="F263" s="117">
        <f aca="true" t="shared" si="48" ref="F263:R263">F261+F259+F257+F255+F253</f>
        <v>242</v>
      </c>
      <c r="G263" s="117">
        <f t="shared" si="48"/>
        <v>5</v>
      </c>
      <c r="H263" s="117">
        <f t="shared" si="48"/>
        <v>1</v>
      </c>
      <c r="I263" s="117">
        <f t="shared" si="48"/>
        <v>0</v>
      </c>
      <c r="J263" s="117">
        <f t="shared" si="48"/>
        <v>0</v>
      </c>
      <c r="K263" s="117">
        <f t="shared" si="48"/>
        <v>0</v>
      </c>
      <c r="L263" s="117">
        <f t="shared" si="48"/>
        <v>0</v>
      </c>
      <c r="M263" s="117">
        <f t="shared" si="48"/>
        <v>0</v>
      </c>
      <c r="N263" s="117">
        <f t="shared" si="48"/>
        <v>0</v>
      </c>
      <c r="O263" s="117">
        <f t="shared" si="48"/>
        <v>0</v>
      </c>
      <c r="P263" s="117">
        <f t="shared" si="48"/>
        <v>0</v>
      </c>
      <c r="Q263" s="117">
        <f t="shared" si="48"/>
        <v>0</v>
      </c>
      <c r="R263" s="117">
        <f t="shared" si="48"/>
        <v>0</v>
      </c>
      <c r="S263" s="117">
        <f t="shared" si="40"/>
        <v>264</v>
      </c>
      <c r="T263" s="117">
        <f t="shared" si="41"/>
        <v>243</v>
      </c>
      <c r="U263" s="117">
        <f t="shared" si="42"/>
        <v>507</v>
      </c>
    </row>
    <row r="264" spans="1:21" ht="55.5">
      <c r="A264" s="129" t="s">
        <v>63</v>
      </c>
      <c r="B264" s="128" t="s">
        <v>64</v>
      </c>
      <c r="C264" s="127" t="s">
        <v>11</v>
      </c>
      <c r="D264" s="115" t="s">
        <v>110</v>
      </c>
      <c r="E264" s="116">
        <v>19</v>
      </c>
      <c r="F264" s="116">
        <v>13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16">
        <v>0</v>
      </c>
      <c r="Q264" s="120">
        <v>0</v>
      </c>
      <c r="R264" s="120">
        <v>0</v>
      </c>
      <c r="S264" s="117">
        <f t="shared" si="40"/>
        <v>19</v>
      </c>
      <c r="T264" s="117">
        <f t="shared" si="41"/>
        <v>13</v>
      </c>
      <c r="U264" s="117">
        <f t="shared" si="42"/>
        <v>32</v>
      </c>
    </row>
    <row r="265" spans="1:21" ht="55.5">
      <c r="A265" s="129"/>
      <c r="B265" s="128"/>
      <c r="C265" s="127"/>
      <c r="D265" s="115" t="s">
        <v>111</v>
      </c>
      <c r="E265" s="120">
        <v>136</v>
      </c>
      <c r="F265" s="120">
        <v>99</v>
      </c>
      <c r="G265" s="120">
        <v>0</v>
      </c>
      <c r="H265" s="120">
        <v>0</v>
      </c>
      <c r="I265" s="120">
        <v>0</v>
      </c>
      <c r="J265" s="120">
        <v>0</v>
      </c>
      <c r="K265" s="120">
        <v>0</v>
      </c>
      <c r="L265" s="120">
        <v>0</v>
      </c>
      <c r="M265" s="120">
        <v>0</v>
      </c>
      <c r="N265" s="120">
        <v>0</v>
      </c>
      <c r="O265" s="120">
        <v>0</v>
      </c>
      <c r="P265" s="120">
        <v>0</v>
      </c>
      <c r="Q265" s="120">
        <v>0</v>
      </c>
      <c r="R265" s="120">
        <v>0</v>
      </c>
      <c r="S265" s="117">
        <f t="shared" si="40"/>
        <v>136</v>
      </c>
      <c r="T265" s="117">
        <f t="shared" si="41"/>
        <v>99</v>
      </c>
      <c r="U265" s="117">
        <f t="shared" si="42"/>
        <v>235</v>
      </c>
    </row>
    <row r="266" spans="1:21" ht="55.5">
      <c r="A266" s="129"/>
      <c r="B266" s="128" t="s">
        <v>42</v>
      </c>
      <c r="C266" s="127" t="s">
        <v>11</v>
      </c>
      <c r="D266" s="115" t="s">
        <v>110</v>
      </c>
      <c r="E266" s="116">
        <v>25</v>
      </c>
      <c r="F266" s="116">
        <v>47</v>
      </c>
      <c r="G266" s="116">
        <v>3</v>
      </c>
      <c r="H266" s="116">
        <v>2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16">
        <v>0</v>
      </c>
      <c r="Q266" s="120">
        <v>0</v>
      </c>
      <c r="R266" s="120">
        <v>0</v>
      </c>
      <c r="S266" s="117">
        <f t="shared" si="40"/>
        <v>28</v>
      </c>
      <c r="T266" s="117">
        <f t="shared" si="41"/>
        <v>49</v>
      </c>
      <c r="U266" s="117">
        <f t="shared" si="42"/>
        <v>77</v>
      </c>
    </row>
    <row r="267" spans="1:21" ht="55.5">
      <c r="A267" s="129"/>
      <c r="B267" s="128"/>
      <c r="C267" s="127"/>
      <c r="D267" s="115" t="s">
        <v>111</v>
      </c>
      <c r="E267" s="120">
        <v>182</v>
      </c>
      <c r="F267" s="120">
        <v>202</v>
      </c>
      <c r="G267" s="120">
        <v>15</v>
      </c>
      <c r="H267" s="120">
        <v>14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17">
        <f t="shared" si="40"/>
        <v>197</v>
      </c>
      <c r="T267" s="117">
        <f t="shared" si="41"/>
        <v>216</v>
      </c>
      <c r="U267" s="117">
        <f t="shared" si="42"/>
        <v>413</v>
      </c>
    </row>
    <row r="268" spans="1:21" ht="55.5">
      <c r="A268" s="129"/>
      <c r="B268" s="128" t="s">
        <v>65</v>
      </c>
      <c r="C268" s="127" t="s">
        <v>11</v>
      </c>
      <c r="D268" s="115" t="s">
        <v>110</v>
      </c>
      <c r="E268" s="116">
        <v>18</v>
      </c>
      <c r="F268" s="116">
        <v>33</v>
      </c>
      <c r="G268" s="116">
        <v>2</v>
      </c>
      <c r="H268" s="116">
        <v>5</v>
      </c>
      <c r="I268" s="116">
        <v>0</v>
      </c>
      <c r="J268" s="116">
        <v>0</v>
      </c>
      <c r="K268" s="116">
        <v>0</v>
      </c>
      <c r="L268" s="116">
        <v>0</v>
      </c>
      <c r="M268" s="116">
        <v>0</v>
      </c>
      <c r="N268" s="116">
        <v>0</v>
      </c>
      <c r="O268" s="116">
        <v>0</v>
      </c>
      <c r="P268" s="116">
        <v>0</v>
      </c>
      <c r="Q268" s="120">
        <v>0</v>
      </c>
      <c r="R268" s="120">
        <v>0</v>
      </c>
      <c r="S268" s="117">
        <f t="shared" si="40"/>
        <v>20</v>
      </c>
      <c r="T268" s="117">
        <f t="shared" si="41"/>
        <v>38</v>
      </c>
      <c r="U268" s="117">
        <f t="shared" si="42"/>
        <v>58</v>
      </c>
    </row>
    <row r="269" spans="1:21" ht="55.5">
      <c r="A269" s="129"/>
      <c r="B269" s="128"/>
      <c r="C269" s="127"/>
      <c r="D269" s="115" t="s">
        <v>111</v>
      </c>
      <c r="E269" s="120">
        <v>147</v>
      </c>
      <c r="F269" s="120">
        <v>188</v>
      </c>
      <c r="G269" s="120">
        <v>15</v>
      </c>
      <c r="H269" s="120">
        <v>18</v>
      </c>
      <c r="I269" s="120">
        <v>0</v>
      </c>
      <c r="J269" s="120">
        <v>0</v>
      </c>
      <c r="K269" s="120">
        <v>0</v>
      </c>
      <c r="L269" s="120">
        <v>0</v>
      </c>
      <c r="M269" s="120">
        <v>0</v>
      </c>
      <c r="N269" s="120">
        <v>0</v>
      </c>
      <c r="O269" s="120">
        <v>0</v>
      </c>
      <c r="P269" s="120">
        <v>0</v>
      </c>
      <c r="Q269" s="120">
        <v>0</v>
      </c>
      <c r="R269" s="120">
        <v>0</v>
      </c>
      <c r="S269" s="117">
        <f t="shared" si="40"/>
        <v>162</v>
      </c>
      <c r="T269" s="117">
        <f t="shared" si="41"/>
        <v>206</v>
      </c>
      <c r="U269" s="117">
        <f t="shared" si="42"/>
        <v>368</v>
      </c>
    </row>
    <row r="270" spans="1:21" ht="55.5">
      <c r="A270" s="129" t="s">
        <v>63</v>
      </c>
      <c r="B270" s="128" t="s">
        <v>66</v>
      </c>
      <c r="C270" s="127" t="s">
        <v>11</v>
      </c>
      <c r="D270" s="115" t="s">
        <v>110</v>
      </c>
      <c r="E270" s="116">
        <v>6</v>
      </c>
      <c r="F270" s="116">
        <v>15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16">
        <v>0</v>
      </c>
      <c r="Q270" s="116">
        <v>0</v>
      </c>
      <c r="R270" s="116">
        <v>0</v>
      </c>
      <c r="S270" s="117">
        <f t="shared" si="40"/>
        <v>6</v>
      </c>
      <c r="T270" s="117">
        <f t="shared" si="41"/>
        <v>15</v>
      </c>
      <c r="U270" s="117">
        <f t="shared" si="42"/>
        <v>21</v>
      </c>
    </row>
    <row r="271" spans="1:21" ht="55.5">
      <c r="A271" s="129"/>
      <c r="B271" s="128"/>
      <c r="C271" s="127"/>
      <c r="D271" s="115" t="s">
        <v>111</v>
      </c>
      <c r="E271" s="120">
        <v>32</v>
      </c>
      <c r="F271" s="120">
        <v>52</v>
      </c>
      <c r="G271" s="120">
        <v>1</v>
      </c>
      <c r="H271" s="120">
        <v>2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17">
        <f t="shared" si="40"/>
        <v>33</v>
      </c>
      <c r="T271" s="117">
        <f t="shared" si="41"/>
        <v>54</v>
      </c>
      <c r="U271" s="117">
        <f t="shared" si="42"/>
        <v>87</v>
      </c>
    </row>
    <row r="272" spans="1:21" ht="55.5">
      <c r="A272" s="129"/>
      <c r="B272" s="128" t="s">
        <v>67</v>
      </c>
      <c r="C272" s="127" t="s">
        <v>11</v>
      </c>
      <c r="D272" s="115" t="s">
        <v>110</v>
      </c>
      <c r="E272" s="116">
        <v>19</v>
      </c>
      <c r="F272" s="116">
        <v>22</v>
      </c>
      <c r="G272" s="116">
        <v>0</v>
      </c>
      <c r="H272" s="116">
        <v>0</v>
      </c>
      <c r="I272" s="116">
        <v>0</v>
      </c>
      <c r="J272" s="116">
        <v>0</v>
      </c>
      <c r="K272" s="116">
        <v>0</v>
      </c>
      <c r="L272" s="116">
        <v>0</v>
      </c>
      <c r="M272" s="116">
        <v>0</v>
      </c>
      <c r="N272" s="116">
        <v>0</v>
      </c>
      <c r="O272" s="116">
        <v>0</v>
      </c>
      <c r="P272" s="116">
        <v>0</v>
      </c>
      <c r="Q272" s="120">
        <v>0</v>
      </c>
      <c r="R272" s="120">
        <v>0</v>
      </c>
      <c r="S272" s="117">
        <f t="shared" si="40"/>
        <v>19</v>
      </c>
      <c r="T272" s="117">
        <f t="shared" si="41"/>
        <v>22</v>
      </c>
      <c r="U272" s="117">
        <f t="shared" si="42"/>
        <v>41</v>
      </c>
    </row>
    <row r="273" spans="1:21" ht="55.5">
      <c r="A273" s="129"/>
      <c r="B273" s="128"/>
      <c r="C273" s="127"/>
      <c r="D273" s="115" t="s">
        <v>111</v>
      </c>
      <c r="E273" s="120">
        <v>112</v>
      </c>
      <c r="F273" s="120">
        <v>50</v>
      </c>
      <c r="G273" s="120">
        <v>2</v>
      </c>
      <c r="H273" s="120">
        <v>0</v>
      </c>
      <c r="I273" s="120">
        <v>0</v>
      </c>
      <c r="J273" s="120">
        <v>0</v>
      </c>
      <c r="K273" s="120">
        <v>0</v>
      </c>
      <c r="L273" s="120">
        <v>0</v>
      </c>
      <c r="M273" s="120">
        <v>0</v>
      </c>
      <c r="N273" s="120">
        <v>0</v>
      </c>
      <c r="O273" s="120">
        <v>0</v>
      </c>
      <c r="P273" s="120">
        <v>0</v>
      </c>
      <c r="Q273" s="120">
        <v>0</v>
      </c>
      <c r="R273" s="120">
        <v>0</v>
      </c>
      <c r="S273" s="117">
        <f t="shared" si="40"/>
        <v>114</v>
      </c>
      <c r="T273" s="117">
        <f t="shared" si="41"/>
        <v>50</v>
      </c>
      <c r="U273" s="117">
        <f t="shared" si="42"/>
        <v>164</v>
      </c>
    </row>
    <row r="274" spans="1:21" ht="55.5">
      <c r="A274" s="129"/>
      <c r="B274" s="128" t="s">
        <v>68</v>
      </c>
      <c r="C274" s="127" t="s">
        <v>11</v>
      </c>
      <c r="D274" s="115" t="s">
        <v>110</v>
      </c>
      <c r="E274" s="116">
        <v>7</v>
      </c>
      <c r="F274" s="116">
        <v>61</v>
      </c>
      <c r="G274" s="116">
        <v>0</v>
      </c>
      <c r="H274" s="116">
        <v>4</v>
      </c>
      <c r="I274" s="116">
        <v>0</v>
      </c>
      <c r="J274" s="116">
        <v>0</v>
      </c>
      <c r="K274" s="116">
        <v>0</v>
      </c>
      <c r="L274" s="116">
        <v>0</v>
      </c>
      <c r="M274" s="116">
        <v>0</v>
      </c>
      <c r="N274" s="116">
        <v>0</v>
      </c>
      <c r="O274" s="116">
        <v>0</v>
      </c>
      <c r="P274" s="116">
        <v>0</v>
      </c>
      <c r="Q274" s="116">
        <v>0</v>
      </c>
      <c r="R274" s="116">
        <v>0</v>
      </c>
      <c r="S274" s="117">
        <f t="shared" si="40"/>
        <v>7</v>
      </c>
      <c r="T274" s="117">
        <f t="shared" si="41"/>
        <v>65</v>
      </c>
      <c r="U274" s="117">
        <f t="shared" si="42"/>
        <v>72</v>
      </c>
    </row>
    <row r="275" spans="1:21" ht="55.5">
      <c r="A275" s="129"/>
      <c r="B275" s="128"/>
      <c r="C275" s="127"/>
      <c r="D275" s="115" t="s">
        <v>111</v>
      </c>
      <c r="E275" s="120">
        <v>61</v>
      </c>
      <c r="F275" s="120">
        <v>284</v>
      </c>
      <c r="G275" s="120">
        <v>3</v>
      </c>
      <c r="H275" s="120">
        <v>10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17">
        <f t="shared" si="40"/>
        <v>64</v>
      </c>
      <c r="T275" s="117">
        <f t="shared" si="41"/>
        <v>294</v>
      </c>
      <c r="U275" s="117">
        <f t="shared" si="42"/>
        <v>358</v>
      </c>
    </row>
    <row r="276" spans="1:21" ht="55.5">
      <c r="A276" s="129"/>
      <c r="B276" s="137" t="s">
        <v>40</v>
      </c>
      <c r="C276" s="130" t="s">
        <v>11</v>
      </c>
      <c r="D276" s="114" t="s">
        <v>110</v>
      </c>
      <c r="E276" s="117">
        <f>E274+E272+E270+E268+E266+E264</f>
        <v>94</v>
      </c>
      <c r="F276" s="117">
        <f aca="true" t="shared" si="49" ref="F276:R276">F274+F272+F270+F268+F266+F264</f>
        <v>191</v>
      </c>
      <c r="G276" s="117">
        <f t="shared" si="49"/>
        <v>5</v>
      </c>
      <c r="H276" s="117">
        <f t="shared" si="49"/>
        <v>11</v>
      </c>
      <c r="I276" s="117">
        <f t="shared" si="49"/>
        <v>0</v>
      </c>
      <c r="J276" s="117">
        <f t="shared" si="49"/>
        <v>0</v>
      </c>
      <c r="K276" s="117">
        <f t="shared" si="49"/>
        <v>0</v>
      </c>
      <c r="L276" s="117">
        <f t="shared" si="49"/>
        <v>0</v>
      </c>
      <c r="M276" s="117">
        <f t="shared" si="49"/>
        <v>0</v>
      </c>
      <c r="N276" s="117">
        <f t="shared" si="49"/>
        <v>0</v>
      </c>
      <c r="O276" s="117">
        <f t="shared" si="49"/>
        <v>0</v>
      </c>
      <c r="P276" s="117">
        <f t="shared" si="49"/>
        <v>0</v>
      </c>
      <c r="Q276" s="117">
        <f t="shared" si="49"/>
        <v>0</v>
      </c>
      <c r="R276" s="117">
        <f t="shared" si="49"/>
        <v>0</v>
      </c>
      <c r="S276" s="117">
        <f t="shared" si="40"/>
        <v>99</v>
      </c>
      <c r="T276" s="117">
        <f t="shared" si="41"/>
        <v>202</v>
      </c>
      <c r="U276" s="117">
        <f t="shared" si="42"/>
        <v>301</v>
      </c>
    </row>
    <row r="277" spans="1:21" ht="55.5">
      <c r="A277" s="129"/>
      <c r="B277" s="137"/>
      <c r="C277" s="130"/>
      <c r="D277" s="114" t="s">
        <v>111</v>
      </c>
      <c r="E277" s="114">
        <f>E275+E273+E271+E269+E267+E265</f>
        <v>670</v>
      </c>
      <c r="F277" s="114">
        <f aca="true" t="shared" si="50" ref="F277:R277">F275+F273+F271+F269+F267+F265</f>
        <v>875</v>
      </c>
      <c r="G277" s="114">
        <f t="shared" si="50"/>
        <v>36</v>
      </c>
      <c r="H277" s="114">
        <f t="shared" si="50"/>
        <v>44</v>
      </c>
      <c r="I277" s="114">
        <f t="shared" si="50"/>
        <v>0</v>
      </c>
      <c r="J277" s="114">
        <f t="shared" si="50"/>
        <v>0</v>
      </c>
      <c r="K277" s="114">
        <f t="shared" si="50"/>
        <v>0</v>
      </c>
      <c r="L277" s="114">
        <f t="shared" si="50"/>
        <v>0</v>
      </c>
      <c r="M277" s="114">
        <f t="shared" si="50"/>
        <v>0</v>
      </c>
      <c r="N277" s="114">
        <f t="shared" si="50"/>
        <v>0</v>
      </c>
      <c r="O277" s="114">
        <f t="shared" si="50"/>
        <v>0</v>
      </c>
      <c r="P277" s="114">
        <f t="shared" si="50"/>
        <v>0</v>
      </c>
      <c r="Q277" s="114">
        <f t="shared" si="50"/>
        <v>0</v>
      </c>
      <c r="R277" s="114">
        <f t="shared" si="50"/>
        <v>0</v>
      </c>
      <c r="S277" s="117">
        <f t="shared" si="40"/>
        <v>706</v>
      </c>
      <c r="T277" s="117">
        <f t="shared" si="41"/>
        <v>919</v>
      </c>
      <c r="U277" s="117">
        <f t="shared" si="42"/>
        <v>1625</v>
      </c>
    </row>
    <row r="278" spans="1:21" ht="55.5">
      <c r="A278" s="128" t="s">
        <v>69</v>
      </c>
      <c r="B278" s="128"/>
      <c r="C278" s="127" t="s">
        <v>11</v>
      </c>
      <c r="D278" s="115" t="s">
        <v>110</v>
      </c>
      <c r="E278" s="116">
        <v>88</v>
      </c>
      <c r="F278" s="116">
        <v>69</v>
      </c>
      <c r="G278" s="116">
        <v>9</v>
      </c>
      <c r="H278" s="116">
        <v>4</v>
      </c>
      <c r="I278" s="116">
        <v>0</v>
      </c>
      <c r="J278" s="116">
        <v>0</v>
      </c>
      <c r="K278" s="116">
        <v>0</v>
      </c>
      <c r="L278" s="116">
        <v>0</v>
      </c>
      <c r="M278" s="116">
        <v>0</v>
      </c>
      <c r="N278" s="116">
        <v>0</v>
      </c>
      <c r="O278" s="116">
        <v>0</v>
      </c>
      <c r="P278" s="116">
        <v>0</v>
      </c>
      <c r="Q278" s="116">
        <v>0</v>
      </c>
      <c r="R278" s="116">
        <v>0</v>
      </c>
      <c r="S278" s="117">
        <f t="shared" si="40"/>
        <v>97</v>
      </c>
      <c r="T278" s="117">
        <f t="shared" si="41"/>
        <v>73</v>
      </c>
      <c r="U278" s="117">
        <f t="shared" si="42"/>
        <v>170</v>
      </c>
    </row>
    <row r="279" spans="1:21" ht="55.5">
      <c r="A279" s="128"/>
      <c r="B279" s="128"/>
      <c r="C279" s="127"/>
      <c r="D279" s="115" t="s">
        <v>111</v>
      </c>
      <c r="E279" s="115">
        <v>1366</v>
      </c>
      <c r="F279" s="115">
        <v>443</v>
      </c>
      <c r="G279" s="115">
        <v>51</v>
      </c>
      <c r="H279" s="115">
        <v>23</v>
      </c>
      <c r="I279" s="115">
        <v>0</v>
      </c>
      <c r="J279" s="115">
        <v>0</v>
      </c>
      <c r="K279" s="115">
        <v>0</v>
      </c>
      <c r="L279" s="115">
        <v>0</v>
      </c>
      <c r="M279" s="115">
        <v>0</v>
      </c>
      <c r="N279" s="115">
        <v>0</v>
      </c>
      <c r="O279" s="115">
        <v>0</v>
      </c>
      <c r="P279" s="115">
        <v>0</v>
      </c>
      <c r="Q279" s="115">
        <v>0</v>
      </c>
      <c r="R279" s="115">
        <v>0</v>
      </c>
      <c r="S279" s="117">
        <f t="shared" si="40"/>
        <v>1417</v>
      </c>
      <c r="T279" s="117">
        <f t="shared" si="41"/>
        <v>466</v>
      </c>
      <c r="U279" s="117">
        <f t="shared" si="42"/>
        <v>1883</v>
      </c>
    </row>
    <row r="280" spans="1:21" ht="55.5">
      <c r="A280" s="128" t="s">
        <v>371</v>
      </c>
      <c r="B280" s="128"/>
      <c r="C280" s="127" t="s">
        <v>22</v>
      </c>
      <c r="D280" s="115" t="s">
        <v>110</v>
      </c>
      <c r="E280" s="115">
        <v>34</v>
      </c>
      <c r="F280" s="115">
        <v>7</v>
      </c>
      <c r="G280" s="115">
        <v>2</v>
      </c>
      <c r="H280" s="115">
        <v>0</v>
      </c>
      <c r="I280" s="115">
        <v>0</v>
      </c>
      <c r="J280" s="115">
        <v>0</v>
      </c>
      <c r="K280" s="115">
        <v>0</v>
      </c>
      <c r="L280" s="115">
        <v>0</v>
      </c>
      <c r="M280" s="115">
        <v>0</v>
      </c>
      <c r="N280" s="115">
        <v>0</v>
      </c>
      <c r="O280" s="115">
        <v>0</v>
      </c>
      <c r="P280" s="115">
        <v>0</v>
      </c>
      <c r="Q280" s="115">
        <v>0</v>
      </c>
      <c r="R280" s="115">
        <v>0</v>
      </c>
      <c r="S280" s="117">
        <f t="shared" si="40"/>
        <v>36</v>
      </c>
      <c r="T280" s="117">
        <f t="shared" si="41"/>
        <v>7</v>
      </c>
      <c r="U280" s="117">
        <f t="shared" si="42"/>
        <v>43</v>
      </c>
    </row>
    <row r="281" spans="1:21" ht="55.5">
      <c r="A281" s="128"/>
      <c r="B281" s="128"/>
      <c r="C281" s="127"/>
      <c r="D281" s="115" t="s">
        <v>111</v>
      </c>
      <c r="E281" s="115">
        <v>35</v>
      </c>
      <c r="F281" s="115">
        <v>7</v>
      </c>
      <c r="G281" s="115">
        <v>2</v>
      </c>
      <c r="H281" s="115">
        <v>0</v>
      </c>
      <c r="I281" s="115">
        <v>0</v>
      </c>
      <c r="J281" s="115">
        <v>0</v>
      </c>
      <c r="K281" s="115">
        <v>0</v>
      </c>
      <c r="L281" s="115">
        <v>0</v>
      </c>
      <c r="M281" s="115">
        <v>0</v>
      </c>
      <c r="N281" s="115">
        <v>0</v>
      </c>
      <c r="O281" s="115">
        <v>0</v>
      </c>
      <c r="P281" s="115">
        <v>0</v>
      </c>
      <c r="Q281" s="115">
        <v>0</v>
      </c>
      <c r="R281" s="115">
        <v>0</v>
      </c>
      <c r="S281" s="117">
        <f t="shared" si="40"/>
        <v>37</v>
      </c>
      <c r="T281" s="117">
        <f t="shared" si="41"/>
        <v>7</v>
      </c>
      <c r="U281" s="117">
        <f t="shared" si="42"/>
        <v>44</v>
      </c>
    </row>
    <row r="282" spans="1:21" ht="55.5">
      <c r="A282" s="129" t="s">
        <v>170</v>
      </c>
      <c r="B282" s="136" t="s">
        <v>261</v>
      </c>
      <c r="C282" s="131" t="s">
        <v>11</v>
      </c>
      <c r="D282" s="118" t="s">
        <v>110</v>
      </c>
      <c r="E282" s="115">
        <v>7</v>
      </c>
      <c r="F282" s="115">
        <v>10</v>
      </c>
      <c r="G282" s="115">
        <v>0</v>
      </c>
      <c r="H282" s="115">
        <v>0</v>
      </c>
      <c r="I282" s="115">
        <v>0</v>
      </c>
      <c r="J282" s="115">
        <v>0</v>
      </c>
      <c r="K282" s="115">
        <v>0</v>
      </c>
      <c r="L282" s="115">
        <v>0</v>
      </c>
      <c r="M282" s="115">
        <v>0</v>
      </c>
      <c r="N282" s="115">
        <v>0</v>
      </c>
      <c r="O282" s="116">
        <v>0</v>
      </c>
      <c r="P282" s="116">
        <v>0</v>
      </c>
      <c r="Q282" s="119">
        <v>0</v>
      </c>
      <c r="R282" s="119">
        <v>0</v>
      </c>
      <c r="S282" s="117">
        <f t="shared" si="40"/>
        <v>7</v>
      </c>
      <c r="T282" s="117">
        <f t="shared" si="41"/>
        <v>10</v>
      </c>
      <c r="U282" s="117">
        <f t="shared" si="42"/>
        <v>17</v>
      </c>
    </row>
    <row r="283" spans="1:21" ht="55.5">
      <c r="A283" s="129"/>
      <c r="B283" s="136"/>
      <c r="C283" s="131"/>
      <c r="D283" s="118" t="s">
        <v>111</v>
      </c>
      <c r="E283" s="119">
        <v>10</v>
      </c>
      <c r="F283" s="119">
        <v>33</v>
      </c>
      <c r="G283" s="119">
        <v>0</v>
      </c>
      <c r="H283" s="119">
        <v>0</v>
      </c>
      <c r="I283" s="119">
        <v>0</v>
      </c>
      <c r="J283" s="119">
        <v>0</v>
      </c>
      <c r="K283" s="119">
        <v>0</v>
      </c>
      <c r="L283" s="119">
        <v>0</v>
      </c>
      <c r="M283" s="119">
        <v>0</v>
      </c>
      <c r="N283" s="119">
        <v>0</v>
      </c>
      <c r="O283" s="119">
        <v>0</v>
      </c>
      <c r="P283" s="119">
        <v>0</v>
      </c>
      <c r="Q283" s="119">
        <v>0</v>
      </c>
      <c r="R283" s="119">
        <v>0</v>
      </c>
      <c r="S283" s="117">
        <f t="shared" si="40"/>
        <v>10</v>
      </c>
      <c r="T283" s="117">
        <f t="shared" si="41"/>
        <v>33</v>
      </c>
      <c r="U283" s="117">
        <f t="shared" si="42"/>
        <v>43</v>
      </c>
    </row>
    <row r="284" spans="1:21" ht="55.5">
      <c r="A284" s="129"/>
      <c r="B284" s="136" t="s">
        <v>71</v>
      </c>
      <c r="C284" s="131" t="s">
        <v>11</v>
      </c>
      <c r="D284" s="118" t="s">
        <v>110</v>
      </c>
      <c r="E284" s="116">
        <v>6</v>
      </c>
      <c r="F284" s="116">
        <v>22</v>
      </c>
      <c r="G284" s="116">
        <v>0</v>
      </c>
      <c r="H284" s="116">
        <v>1</v>
      </c>
      <c r="I284" s="116">
        <v>0</v>
      </c>
      <c r="J284" s="116">
        <v>0</v>
      </c>
      <c r="K284" s="116">
        <v>0</v>
      </c>
      <c r="L284" s="116">
        <v>0</v>
      </c>
      <c r="M284" s="116">
        <v>0</v>
      </c>
      <c r="N284" s="116">
        <v>0</v>
      </c>
      <c r="O284" s="116">
        <v>0</v>
      </c>
      <c r="P284" s="116">
        <v>0</v>
      </c>
      <c r="Q284" s="116">
        <v>0</v>
      </c>
      <c r="R284" s="116">
        <v>0</v>
      </c>
      <c r="S284" s="117">
        <f t="shared" si="40"/>
        <v>6</v>
      </c>
      <c r="T284" s="117">
        <f t="shared" si="41"/>
        <v>23</v>
      </c>
      <c r="U284" s="117">
        <f t="shared" si="42"/>
        <v>29</v>
      </c>
    </row>
    <row r="285" spans="1:21" ht="55.5">
      <c r="A285" s="129"/>
      <c r="B285" s="136"/>
      <c r="C285" s="131"/>
      <c r="D285" s="118" t="s">
        <v>111</v>
      </c>
      <c r="E285" s="119">
        <v>35</v>
      </c>
      <c r="F285" s="119">
        <v>134</v>
      </c>
      <c r="G285" s="119">
        <v>1</v>
      </c>
      <c r="H285" s="119">
        <v>3</v>
      </c>
      <c r="I285" s="119">
        <v>0</v>
      </c>
      <c r="J285" s="119">
        <v>0</v>
      </c>
      <c r="K285" s="119">
        <v>0</v>
      </c>
      <c r="L285" s="119">
        <v>0</v>
      </c>
      <c r="M285" s="119">
        <v>0</v>
      </c>
      <c r="N285" s="119">
        <v>0</v>
      </c>
      <c r="O285" s="119">
        <v>0</v>
      </c>
      <c r="P285" s="119">
        <v>0</v>
      </c>
      <c r="Q285" s="119">
        <v>0</v>
      </c>
      <c r="R285" s="119">
        <v>0</v>
      </c>
      <c r="S285" s="117">
        <f t="shared" si="40"/>
        <v>36</v>
      </c>
      <c r="T285" s="117">
        <f t="shared" si="41"/>
        <v>137</v>
      </c>
      <c r="U285" s="117">
        <f t="shared" si="42"/>
        <v>173</v>
      </c>
    </row>
    <row r="286" spans="1:21" ht="55.5">
      <c r="A286" s="129"/>
      <c r="B286" s="136" t="s">
        <v>72</v>
      </c>
      <c r="C286" s="131" t="s">
        <v>11</v>
      </c>
      <c r="D286" s="118" t="s">
        <v>110</v>
      </c>
      <c r="E286" s="116">
        <v>2</v>
      </c>
      <c r="F286" s="116">
        <v>21</v>
      </c>
      <c r="G286" s="116">
        <v>1</v>
      </c>
      <c r="H286" s="116">
        <v>2</v>
      </c>
      <c r="I286" s="116">
        <v>0</v>
      </c>
      <c r="J286" s="116">
        <v>0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116">
        <v>0</v>
      </c>
      <c r="Q286" s="116">
        <v>0</v>
      </c>
      <c r="R286" s="116">
        <v>0</v>
      </c>
      <c r="S286" s="117">
        <f t="shared" si="40"/>
        <v>3</v>
      </c>
      <c r="T286" s="117">
        <f t="shared" si="41"/>
        <v>23</v>
      </c>
      <c r="U286" s="117">
        <f t="shared" si="42"/>
        <v>26</v>
      </c>
    </row>
    <row r="287" spans="1:21" ht="55.5">
      <c r="A287" s="129"/>
      <c r="B287" s="136"/>
      <c r="C287" s="131"/>
      <c r="D287" s="118" t="s">
        <v>111</v>
      </c>
      <c r="E287" s="119">
        <v>41</v>
      </c>
      <c r="F287" s="119">
        <v>153</v>
      </c>
      <c r="G287" s="119">
        <v>3</v>
      </c>
      <c r="H287" s="119">
        <v>8</v>
      </c>
      <c r="I287" s="119">
        <v>0</v>
      </c>
      <c r="J287" s="119">
        <v>0</v>
      </c>
      <c r="K287" s="119">
        <v>0</v>
      </c>
      <c r="L287" s="119">
        <v>0</v>
      </c>
      <c r="M287" s="119">
        <v>0</v>
      </c>
      <c r="N287" s="119">
        <v>0</v>
      </c>
      <c r="O287" s="119">
        <v>0</v>
      </c>
      <c r="P287" s="119">
        <v>0</v>
      </c>
      <c r="Q287" s="119">
        <v>0</v>
      </c>
      <c r="R287" s="119">
        <v>0</v>
      </c>
      <c r="S287" s="117">
        <f t="shared" si="40"/>
        <v>44</v>
      </c>
      <c r="T287" s="117">
        <f t="shared" si="41"/>
        <v>161</v>
      </c>
      <c r="U287" s="117">
        <f t="shared" si="42"/>
        <v>205</v>
      </c>
    </row>
    <row r="288" spans="1:21" ht="55.5">
      <c r="A288" s="129"/>
      <c r="B288" s="136" t="s">
        <v>73</v>
      </c>
      <c r="C288" s="131" t="s">
        <v>11</v>
      </c>
      <c r="D288" s="118" t="s">
        <v>110</v>
      </c>
      <c r="E288" s="116">
        <v>11</v>
      </c>
      <c r="F288" s="116">
        <v>92</v>
      </c>
      <c r="G288" s="116">
        <v>1</v>
      </c>
      <c r="H288" s="116">
        <v>6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16">
        <v>0</v>
      </c>
      <c r="Q288" s="119">
        <v>0</v>
      </c>
      <c r="R288" s="119">
        <v>0</v>
      </c>
      <c r="S288" s="117">
        <f t="shared" si="40"/>
        <v>12</v>
      </c>
      <c r="T288" s="117">
        <f t="shared" si="41"/>
        <v>98</v>
      </c>
      <c r="U288" s="117">
        <f t="shared" si="42"/>
        <v>110</v>
      </c>
    </row>
    <row r="289" spans="1:21" ht="55.5">
      <c r="A289" s="129"/>
      <c r="B289" s="136"/>
      <c r="C289" s="131"/>
      <c r="D289" s="118" t="s">
        <v>111</v>
      </c>
      <c r="E289" s="119">
        <v>38</v>
      </c>
      <c r="F289" s="119">
        <v>359</v>
      </c>
      <c r="G289" s="119">
        <v>7</v>
      </c>
      <c r="H289" s="119">
        <v>24</v>
      </c>
      <c r="I289" s="119">
        <v>0</v>
      </c>
      <c r="J289" s="119">
        <v>0</v>
      </c>
      <c r="K289" s="119">
        <v>0</v>
      </c>
      <c r="L289" s="119">
        <v>0</v>
      </c>
      <c r="M289" s="119">
        <v>0</v>
      </c>
      <c r="N289" s="119">
        <v>0</v>
      </c>
      <c r="O289" s="119">
        <v>0</v>
      </c>
      <c r="P289" s="119">
        <v>0</v>
      </c>
      <c r="Q289" s="119">
        <v>0</v>
      </c>
      <c r="R289" s="119">
        <v>0</v>
      </c>
      <c r="S289" s="117">
        <f t="shared" si="40"/>
        <v>45</v>
      </c>
      <c r="T289" s="117">
        <f t="shared" si="41"/>
        <v>383</v>
      </c>
      <c r="U289" s="117">
        <f t="shared" si="42"/>
        <v>428</v>
      </c>
    </row>
    <row r="290" spans="1:29" ht="55.5">
      <c r="A290" s="129"/>
      <c r="B290" s="136" t="s">
        <v>74</v>
      </c>
      <c r="C290" s="131" t="s">
        <v>11</v>
      </c>
      <c r="D290" s="118" t="s">
        <v>110</v>
      </c>
      <c r="E290" s="115">
        <v>0</v>
      </c>
      <c r="F290" s="115">
        <v>29</v>
      </c>
      <c r="G290" s="115">
        <v>0</v>
      </c>
      <c r="H290" s="115">
        <v>0</v>
      </c>
      <c r="I290" s="115">
        <v>0</v>
      </c>
      <c r="J290" s="115">
        <v>0</v>
      </c>
      <c r="K290" s="115">
        <v>0</v>
      </c>
      <c r="L290" s="115">
        <v>0</v>
      </c>
      <c r="M290" s="115">
        <v>0</v>
      </c>
      <c r="N290" s="115">
        <v>0</v>
      </c>
      <c r="O290" s="116">
        <v>0</v>
      </c>
      <c r="P290" s="116">
        <v>0</v>
      </c>
      <c r="Q290" s="119">
        <v>0</v>
      </c>
      <c r="R290" s="119">
        <v>0</v>
      </c>
      <c r="S290" s="117">
        <f t="shared" si="40"/>
        <v>0</v>
      </c>
      <c r="T290" s="117">
        <f t="shared" si="41"/>
        <v>29</v>
      </c>
      <c r="U290" s="117">
        <f t="shared" si="42"/>
        <v>29</v>
      </c>
      <c r="W290" s="124"/>
      <c r="X290" s="124"/>
      <c r="Y290" s="124"/>
      <c r="Z290" s="124"/>
      <c r="AA290" s="124"/>
      <c r="AB290" s="124"/>
      <c r="AC290" s="124"/>
    </row>
    <row r="291" spans="1:29" ht="55.5">
      <c r="A291" s="129"/>
      <c r="B291" s="136"/>
      <c r="C291" s="131"/>
      <c r="D291" s="118" t="s">
        <v>111</v>
      </c>
      <c r="E291" s="119">
        <v>0</v>
      </c>
      <c r="F291" s="119">
        <v>65</v>
      </c>
      <c r="G291" s="119">
        <v>0</v>
      </c>
      <c r="H291" s="119">
        <v>4</v>
      </c>
      <c r="I291" s="119">
        <v>0</v>
      </c>
      <c r="J291" s="119">
        <v>0</v>
      </c>
      <c r="K291" s="119">
        <v>0</v>
      </c>
      <c r="L291" s="119">
        <v>0</v>
      </c>
      <c r="M291" s="119">
        <v>0</v>
      </c>
      <c r="N291" s="119">
        <v>0</v>
      </c>
      <c r="O291" s="119">
        <v>0</v>
      </c>
      <c r="P291" s="119">
        <v>0</v>
      </c>
      <c r="Q291" s="119">
        <v>0</v>
      </c>
      <c r="R291" s="119">
        <v>0</v>
      </c>
      <c r="S291" s="117">
        <f t="shared" si="40"/>
        <v>0</v>
      </c>
      <c r="T291" s="117">
        <f t="shared" si="41"/>
        <v>69</v>
      </c>
      <c r="U291" s="117">
        <f t="shared" si="42"/>
        <v>69</v>
      </c>
      <c r="W291" s="124"/>
      <c r="X291" s="124"/>
      <c r="Y291" s="124"/>
      <c r="Z291" s="124"/>
      <c r="AA291" s="124"/>
      <c r="AB291" s="124"/>
      <c r="AC291" s="124"/>
    </row>
    <row r="292" spans="1:29" ht="55.5">
      <c r="A292" s="129"/>
      <c r="B292" s="146" t="s">
        <v>267</v>
      </c>
      <c r="C292" s="131" t="s">
        <v>11</v>
      </c>
      <c r="D292" s="118" t="s">
        <v>110</v>
      </c>
      <c r="E292" s="119">
        <v>9</v>
      </c>
      <c r="F292" s="119">
        <v>18</v>
      </c>
      <c r="G292" s="119">
        <v>0</v>
      </c>
      <c r="H292" s="119">
        <v>0</v>
      </c>
      <c r="I292" s="119">
        <v>0</v>
      </c>
      <c r="J292" s="119">
        <v>0</v>
      </c>
      <c r="K292" s="119">
        <v>0</v>
      </c>
      <c r="L292" s="119">
        <v>0</v>
      </c>
      <c r="M292" s="119">
        <v>0</v>
      </c>
      <c r="N292" s="119">
        <v>0</v>
      </c>
      <c r="O292" s="119">
        <v>0</v>
      </c>
      <c r="P292" s="119">
        <v>0</v>
      </c>
      <c r="Q292" s="119">
        <v>0</v>
      </c>
      <c r="R292" s="119">
        <v>0</v>
      </c>
      <c r="S292" s="117">
        <f t="shared" si="40"/>
        <v>9</v>
      </c>
      <c r="T292" s="117">
        <f t="shared" si="41"/>
        <v>18</v>
      </c>
      <c r="U292" s="117">
        <f t="shared" si="42"/>
        <v>27</v>
      </c>
      <c r="W292" s="124"/>
      <c r="X292" s="124"/>
      <c r="Y292" s="124"/>
      <c r="Z292" s="124"/>
      <c r="AA292" s="124"/>
      <c r="AB292" s="124"/>
      <c r="AC292" s="124"/>
    </row>
    <row r="293" spans="1:29" ht="55.5">
      <c r="A293" s="129"/>
      <c r="B293" s="147"/>
      <c r="C293" s="131"/>
      <c r="D293" s="118" t="s">
        <v>111</v>
      </c>
      <c r="E293" s="119">
        <v>57</v>
      </c>
      <c r="F293" s="119">
        <v>130</v>
      </c>
      <c r="G293" s="119">
        <v>1</v>
      </c>
      <c r="H293" s="119">
        <v>7</v>
      </c>
      <c r="I293" s="119">
        <v>0</v>
      </c>
      <c r="J293" s="119">
        <v>0</v>
      </c>
      <c r="K293" s="119">
        <v>0</v>
      </c>
      <c r="L293" s="119">
        <v>0</v>
      </c>
      <c r="M293" s="119">
        <v>0</v>
      </c>
      <c r="N293" s="119">
        <v>0</v>
      </c>
      <c r="O293" s="119">
        <v>0</v>
      </c>
      <c r="P293" s="119">
        <v>0</v>
      </c>
      <c r="Q293" s="119">
        <v>0</v>
      </c>
      <c r="R293" s="119">
        <v>0</v>
      </c>
      <c r="S293" s="117">
        <f t="shared" si="40"/>
        <v>58</v>
      </c>
      <c r="T293" s="117">
        <f t="shared" si="41"/>
        <v>137</v>
      </c>
      <c r="U293" s="117">
        <f t="shared" si="42"/>
        <v>195</v>
      </c>
      <c r="W293" s="124"/>
      <c r="X293" s="124"/>
      <c r="Y293" s="124"/>
      <c r="Z293" s="124"/>
      <c r="AA293" s="124"/>
      <c r="AB293" s="124"/>
      <c r="AC293" s="124"/>
    </row>
    <row r="294" spans="1:29" ht="55.5">
      <c r="A294" s="129"/>
      <c r="B294" s="137" t="s">
        <v>75</v>
      </c>
      <c r="C294" s="130" t="s">
        <v>11</v>
      </c>
      <c r="D294" s="114" t="s">
        <v>110</v>
      </c>
      <c r="E294" s="117">
        <f>E292+E290+E288+E286+E284+E282</f>
        <v>35</v>
      </c>
      <c r="F294" s="117">
        <f aca="true" t="shared" si="51" ref="F294:R294">F292+F290+F288+F286+F284+F282</f>
        <v>192</v>
      </c>
      <c r="G294" s="117">
        <f t="shared" si="51"/>
        <v>2</v>
      </c>
      <c r="H294" s="117">
        <f t="shared" si="51"/>
        <v>9</v>
      </c>
      <c r="I294" s="117">
        <f t="shared" si="51"/>
        <v>0</v>
      </c>
      <c r="J294" s="117">
        <f t="shared" si="51"/>
        <v>0</v>
      </c>
      <c r="K294" s="117">
        <f t="shared" si="51"/>
        <v>0</v>
      </c>
      <c r="L294" s="117">
        <f t="shared" si="51"/>
        <v>0</v>
      </c>
      <c r="M294" s="117">
        <f t="shared" si="51"/>
        <v>0</v>
      </c>
      <c r="N294" s="117">
        <f t="shared" si="51"/>
        <v>0</v>
      </c>
      <c r="O294" s="117">
        <f t="shared" si="51"/>
        <v>0</v>
      </c>
      <c r="P294" s="117">
        <f t="shared" si="51"/>
        <v>0</v>
      </c>
      <c r="Q294" s="117">
        <f t="shared" si="51"/>
        <v>0</v>
      </c>
      <c r="R294" s="117">
        <f t="shared" si="51"/>
        <v>0</v>
      </c>
      <c r="S294" s="117">
        <f t="shared" si="40"/>
        <v>37</v>
      </c>
      <c r="T294" s="117">
        <f t="shared" si="41"/>
        <v>201</v>
      </c>
      <c r="U294" s="117">
        <f t="shared" si="42"/>
        <v>238</v>
      </c>
      <c r="W294" s="124"/>
      <c r="X294" s="124"/>
      <c r="Y294" s="124"/>
      <c r="Z294" s="124"/>
      <c r="AA294" s="124"/>
      <c r="AB294" s="124"/>
      <c r="AC294" s="124"/>
    </row>
    <row r="295" spans="1:29" ht="55.5">
      <c r="A295" s="129"/>
      <c r="B295" s="137"/>
      <c r="C295" s="130"/>
      <c r="D295" s="114" t="s">
        <v>111</v>
      </c>
      <c r="E295" s="117">
        <f>E293+E291+E289+E287+E285+E283</f>
        <v>181</v>
      </c>
      <c r="F295" s="117">
        <f aca="true" t="shared" si="52" ref="F295:R295">F293+F291+F289+F287+F285+F283</f>
        <v>874</v>
      </c>
      <c r="G295" s="117">
        <f t="shared" si="52"/>
        <v>12</v>
      </c>
      <c r="H295" s="117">
        <f t="shared" si="52"/>
        <v>46</v>
      </c>
      <c r="I295" s="117">
        <f t="shared" si="52"/>
        <v>0</v>
      </c>
      <c r="J295" s="117">
        <f t="shared" si="52"/>
        <v>0</v>
      </c>
      <c r="K295" s="117">
        <f t="shared" si="52"/>
        <v>0</v>
      </c>
      <c r="L295" s="117">
        <f t="shared" si="52"/>
        <v>0</v>
      </c>
      <c r="M295" s="117">
        <f t="shared" si="52"/>
        <v>0</v>
      </c>
      <c r="N295" s="117">
        <f t="shared" si="52"/>
        <v>0</v>
      </c>
      <c r="O295" s="117">
        <f t="shared" si="52"/>
        <v>0</v>
      </c>
      <c r="P295" s="117">
        <f t="shared" si="52"/>
        <v>0</v>
      </c>
      <c r="Q295" s="117">
        <f t="shared" si="52"/>
        <v>0</v>
      </c>
      <c r="R295" s="117">
        <f t="shared" si="52"/>
        <v>0</v>
      </c>
      <c r="S295" s="117">
        <f t="shared" si="40"/>
        <v>193</v>
      </c>
      <c r="T295" s="117">
        <f t="shared" si="41"/>
        <v>920</v>
      </c>
      <c r="U295" s="117">
        <f t="shared" si="42"/>
        <v>1113</v>
      </c>
      <c r="W295" s="124"/>
      <c r="X295" s="124"/>
      <c r="Y295" s="124"/>
      <c r="Z295" s="124"/>
      <c r="AA295" s="124"/>
      <c r="AB295" s="124"/>
      <c r="AC295" s="124"/>
    </row>
    <row r="296" spans="1:29" ht="55.5">
      <c r="A296" s="129" t="s">
        <v>76</v>
      </c>
      <c r="B296" s="136" t="s">
        <v>154</v>
      </c>
      <c r="C296" s="131" t="s">
        <v>22</v>
      </c>
      <c r="D296" s="118" t="s">
        <v>110</v>
      </c>
      <c r="E296" s="116">
        <v>1</v>
      </c>
      <c r="F296" s="116">
        <v>16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9">
        <v>0</v>
      </c>
      <c r="P296" s="119">
        <v>0</v>
      </c>
      <c r="Q296" s="119">
        <v>0</v>
      </c>
      <c r="R296" s="119">
        <v>0</v>
      </c>
      <c r="S296" s="117">
        <f t="shared" si="40"/>
        <v>1</v>
      </c>
      <c r="T296" s="117">
        <f t="shared" si="41"/>
        <v>16</v>
      </c>
      <c r="U296" s="117">
        <f t="shared" si="42"/>
        <v>17</v>
      </c>
      <c r="W296" s="124"/>
      <c r="X296" s="124"/>
      <c r="Y296" s="124"/>
      <c r="Z296" s="124"/>
      <c r="AA296" s="124"/>
      <c r="AB296" s="124"/>
      <c r="AC296" s="124"/>
    </row>
    <row r="297" spans="1:29" ht="55.5">
      <c r="A297" s="129"/>
      <c r="B297" s="136"/>
      <c r="C297" s="131"/>
      <c r="D297" s="118" t="s">
        <v>111</v>
      </c>
      <c r="E297" s="119">
        <v>10</v>
      </c>
      <c r="F297" s="119">
        <v>88</v>
      </c>
      <c r="G297" s="119">
        <v>1</v>
      </c>
      <c r="H297" s="119">
        <v>2</v>
      </c>
      <c r="I297" s="119">
        <v>0</v>
      </c>
      <c r="J297" s="119">
        <v>0</v>
      </c>
      <c r="K297" s="119">
        <v>0</v>
      </c>
      <c r="L297" s="119">
        <v>0</v>
      </c>
      <c r="M297" s="119">
        <v>0</v>
      </c>
      <c r="N297" s="119">
        <v>0</v>
      </c>
      <c r="O297" s="119">
        <v>0</v>
      </c>
      <c r="P297" s="119">
        <v>0</v>
      </c>
      <c r="Q297" s="119">
        <v>0</v>
      </c>
      <c r="R297" s="119">
        <v>0</v>
      </c>
      <c r="S297" s="117">
        <f t="shared" si="40"/>
        <v>11</v>
      </c>
      <c r="T297" s="117">
        <f t="shared" si="41"/>
        <v>90</v>
      </c>
      <c r="U297" s="117">
        <f t="shared" si="42"/>
        <v>101</v>
      </c>
      <c r="W297" s="124"/>
      <c r="X297" s="124"/>
      <c r="Y297" s="124"/>
      <c r="Z297" s="124"/>
      <c r="AA297" s="124"/>
      <c r="AB297" s="124"/>
      <c r="AC297" s="124"/>
    </row>
    <row r="298" spans="1:29" ht="55.5">
      <c r="A298" s="129"/>
      <c r="B298" s="136" t="s">
        <v>73</v>
      </c>
      <c r="C298" s="131" t="s">
        <v>22</v>
      </c>
      <c r="D298" s="118" t="s">
        <v>110</v>
      </c>
      <c r="E298" s="116">
        <v>4</v>
      </c>
      <c r="F298" s="116">
        <v>57</v>
      </c>
      <c r="G298" s="116">
        <v>0</v>
      </c>
      <c r="H298" s="116">
        <v>2</v>
      </c>
      <c r="I298" s="116">
        <v>0</v>
      </c>
      <c r="J298" s="116">
        <v>0</v>
      </c>
      <c r="K298" s="116">
        <v>0</v>
      </c>
      <c r="L298" s="119">
        <v>0</v>
      </c>
      <c r="M298" s="119">
        <v>0</v>
      </c>
      <c r="N298" s="119">
        <v>0</v>
      </c>
      <c r="O298" s="119">
        <v>0</v>
      </c>
      <c r="P298" s="119">
        <v>0</v>
      </c>
      <c r="Q298" s="119">
        <v>0</v>
      </c>
      <c r="R298" s="119">
        <v>0</v>
      </c>
      <c r="S298" s="117">
        <f t="shared" si="40"/>
        <v>4</v>
      </c>
      <c r="T298" s="117">
        <f t="shared" si="41"/>
        <v>59</v>
      </c>
      <c r="U298" s="117">
        <f t="shared" si="42"/>
        <v>63</v>
      </c>
      <c r="W298" s="124"/>
      <c r="X298" s="124"/>
      <c r="Y298" s="124"/>
      <c r="Z298" s="124"/>
      <c r="AA298" s="124"/>
      <c r="AB298" s="124"/>
      <c r="AC298" s="124"/>
    </row>
    <row r="299" spans="1:29" ht="55.5">
      <c r="A299" s="129"/>
      <c r="B299" s="136"/>
      <c r="C299" s="131"/>
      <c r="D299" s="118" t="s">
        <v>111</v>
      </c>
      <c r="E299" s="119">
        <v>15</v>
      </c>
      <c r="F299" s="119">
        <v>219</v>
      </c>
      <c r="G299" s="119">
        <v>0</v>
      </c>
      <c r="H299" s="119">
        <v>7</v>
      </c>
      <c r="I299" s="119">
        <v>0</v>
      </c>
      <c r="J299" s="119">
        <v>0</v>
      </c>
      <c r="K299" s="119">
        <v>0</v>
      </c>
      <c r="L299" s="119">
        <v>0</v>
      </c>
      <c r="M299" s="119">
        <v>0</v>
      </c>
      <c r="N299" s="119">
        <v>0</v>
      </c>
      <c r="O299" s="119">
        <v>0</v>
      </c>
      <c r="P299" s="119">
        <v>0</v>
      </c>
      <c r="Q299" s="119">
        <v>0</v>
      </c>
      <c r="R299" s="119">
        <v>0</v>
      </c>
      <c r="S299" s="117">
        <f t="shared" si="40"/>
        <v>15</v>
      </c>
      <c r="T299" s="117">
        <f t="shared" si="41"/>
        <v>226</v>
      </c>
      <c r="U299" s="117">
        <f t="shared" si="42"/>
        <v>241</v>
      </c>
      <c r="W299" s="124"/>
      <c r="X299" s="124"/>
      <c r="Y299" s="124"/>
      <c r="Z299" s="124"/>
      <c r="AA299" s="124"/>
      <c r="AB299" s="124"/>
      <c r="AC299" s="124"/>
    </row>
    <row r="300" spans="1:21" ht="55.5">
      <c r="A300" s="129"/>
      <c r="B300" s="137" t="s">
        <v>156</v>
      </c>
      <c r="C300" s="130" t="s">
        <v>22</v>
      </c>
      <c r="D300" s="114" t="s">
        <v>110</v>
      </c>
      <c r="E300" s="117">
        <f>E298+E296</f>
        <v>5</v>
      </c>
      <c r="F300" s="117">
        <f aca="true" t="shared" si="53" ref="F300:R300">F298+F296</f>
        <v>73</v>
      </c>
      <c r="G300" s="117">
        <f t="shared" si="53"/>
        <v>0</v>
      </c>
      <c r="H300" s="117">
        <f t="shared" si="53"/>
        <v>2</v>
      </c>
      <c r="I300" s="117">
        <f t="shared" si="53"/>
        <v>0</v>
      </c>
      <c r="J300" s="117">
        <f t="shared" si="53"/>
        <v>0</v>
      </c>
      <c r="K300" s="117">
        <f t="shared" si="53"/>
        <v>0</v>
      </c>
      <c r="L300" s="117">
        <f t="shared" si="53"/>
        <v>0</v>
      </c>
      <c r="M300" s="117">
        <f t="shared" si="53"/>
        <v>0</v>
      </c>
      <c r="N300" s="117">
        <f t="shared" si="53"/>
        <v>0</v>
      </c>
      <c r="O300" s="117">
        <f t="shared" si="53"/>
        <v>0</v>
      </c>
      <c r="P300" s="117">
        <f t="shared" si="53"/>
        <v>0</v>
      </c>
      <c r="Q300" s="117">
        <f t="shared" si="53"/>
        <v>0</v>
      </c>
      <c r="R300" s="117">
        <f t="shared" si="53"/>
        <v>0</v>
      </c>
      <c r="S300" s="117">
        <f t="shared" si="40"/>
        <v>5</v>
      </c>
      <c r="T300" s="117">
        <f t="shared" si="41"/>
        <v>75</v>
      </c>
      <c r="U300" s="117">
        <f t="shared" si="42"/>
        <v>80</v>
      </c>
    </row>
    <row r="301" spans="1:21" ht="55.5">
      <c r="A301" s="129"/>
      <c r="B301" s="137"/>
      <c r="C301" s="130"/>
      <c r="D301" s="114" t="s">
        <v>111</v>
      </c>
      <c r="E301" s="114">
        <f>E299+E297</f>
        <v>25</v>
      </c>
      <c r="F301" s="114">
        <f aca="true" t="shared" si="54" ref="F301:R301">F299+F297</f>
        <v>307</v>
      </c>
      <c r="G301" s="114">
        <f t="shared" si="54"/>
        <v>1</v>
      </c>
      <c r="H301" s="114">
        <f t="shared" si="54"/>
        <v>9</v>
      </c>
      <c r="I301" s="114">
        <f t="shared" si="54"/>
        <v>0</v>
      </c>
      <c r="J301" s="114">
        <f t="shared" si="54"/>
        <v>0</v>
      </c>
      <c r="K301" s="114">
        <f t="shared" si="54"/>
        <v>0</v>
      </c>
      <c r="L301" s="114">
        <f t="shared" si="54"/>
        <v>0</v>
      </c>
      <c r="M301" s="114">
        <f t="shared" si="54"/>
        <v>0</v>
      </c>
      <c r="N301" s="114">
        <f t="shared" si="54"/>
        <v>0</v>
      </c>
      <c r="O301" s="114">
        <f t="shared" si="54"/>
        <v>0</v>
      </c>
      <c r="P301" s="114">
        <f t="shared" si="54"/>
        <v>0</v>
      </c>
      <c r="Q301" s="114">
        <f t="shared" si="54"/>
        <v>0</v>
      </c>
      <c r="R301" s="114">
        <f t="shared" si="54"/>
        <v>0</v>
      </c>
      <c r="S301" s="117">
        <f t="shared" si="40"/>
        <v>26</v>
      </c>
      <c r="T301" s="117">
        <f t="shared" si="41"/>
        <v>316</v>
      </c>
      <c r="U301" s="117">
        <f t="shared" si="42"/>
        <v>342</v>
      </c>
    </row>
    <row r="302" spans="1:21" ht="55.5">
      <c r="A302" s="129" t="s">
        <v>155</v>
      </c>
      <c r="B302" s="136" t="s">
        <v>154</v>
      </c>
      <c r="C302" s="131" t="s">
        <v>21</v>
      </c>
      <c r="D302" s="118" t="s">
        <v>110</v>
      </c>
      <c r="E302" s="116">
        <v>3</v>
      </c>
      <c r="F302" s="116">
        <v>8</v>
      </c>
      <c r="G302" s="116">
        <v>0</v>
      </c>
      <c r="H302" s="116">
        <v>0</v>
      </c>
      <c r="I302" s="116">
        <v>0</v>
      </c>
      <c r="J302" s="116">
        <v>0</v>
      </c>
      <c r="K302" s="116">
        <v>0</v>
      </c>
      <c r="L302" s="116">
        <v>0</v>
      </c>
      <c r="M302" s="119">
        <v>0</v>
      </c>
      <c r="N302" s="119">
        <v>0</v>
      </c>
      <c r="O302" s="119">
        <v>0</v>
      </c>
      <c r="P302" s="119">
        <v>0</v>
      </c>
      <c r="Q302" s="119">
        <v>0</v>
      </c>
      <c r="R302" s="119">
        <v>0</v>
      </c>
      <c r="S302" s="117">
        <f t="shared" si="40"/>
        <v>3</v>
      </c>
      <c r="T302" s="117">
        <f t="shared" si="41"/>
        <v>8</v>
      </c>
      <c r="U302" s="117">
        <f t="shared" si="42"/>
        <v>11</v>
      </c>
    </row>
    <row r="303" spans="1:21" ht="55.5">
      <c r="A303" s="129"/>
      <c r="B303" s="136"/>
      <c r="C303" s="131"/>
      <c r="D303" s="118" t="s">
        <v>111</v>
      </c>
      <c r="E303" s="119">
        <v>9</v>
      </c>
      <c r="F303" s="119">
        <v>30</v>
      </c>
      <c r="G303" s="119">
        <v>1</v>
      </c>
      <c r="H303" s="119">
        <v>0</v>
      </c>
      <c r="I303" s="119">
        <v>0</v>
      </c>
      <c r="J303" s="119">
        <v>0</v>
      </c>
      <c r="K303" s="119">
        <v>0</v>
      </c>
      <c r="L303" s="119">
        <v>0</v>
      </c>
      <c r="M303" s="119">
        <v>0</v>
      </c>
      <c r="N303" s="119">
        <v>0</v>
      </c>
      <c r="O303" s="119">
        <v>0</v>
      </c>
      <c r="P303" s="119">
        <v>0</v>
      </c>
      <c r="Q303" s="119">
        <v>0</v>
      </c>
      <c r="R303" s="119">
        <v>0</v>
      </c>
      <c r="S303" s="117">
        <f aca="true" t="shared" si="55" ref="S303:S329">Q303+O303+M303+K303+I303+G303+E303</f>
        <v>10</v>
      </c>
      <c r="T303" s="117">
        <f aca="true" t="shared" si="56" ref="T303:T329">R303+P303+N303+L303+J303+H303+F303</f>
        <v>30</v>
      </c>
      <c r="U303" s="117">
        <f aca="true" t="shared" si="57" ref="U303:U329">T303+S303</f>
        <v>40</v>
      </c>
    </row>
    <row r="304" spans="1:21" ht="55.5">
      <c r="A304" s="129"/>
      <c r="B304" s="136" t="s">
        <v>73</v>
      </c>
      <c r="C304" s="131" t="s">
        <v>21</v>
      </c>
      <c r="D304" s="118" t="s">
        <v>110</v>
      </c>
      <c r="E304" s="116">
        <v>6</v>
      </c>
      <c r="F304" s="116">
        <v>62</v>
      </c>
      <c r="G304" s="116">
        <v>0</v>
      </c>
      <c r="H304" s="116">
        <v>1</v>
      </c>
      <c r="I304" s="116">
        <v>0</v>
      </c>
      <c r="J304" s="116">
        <v>0</v>
      </c>
      <c r="K304" s="116">
        <v>0</v>
      </c>
      <c r="L304" s="116">
        <v>0</v>
      </c>
      <c r="M304" s="119">
        <v>0</v>
      </c>
      <c r="N304" s="119">
        <v>0</v>
      </c>
      <c r="O304" s="119">
        <v>0</v>
      </c>
      <c r="P304" s="119">
        <v>0</v>
      </c>
      <c r="Q304" s="119">
        <v>0</v>
      </c>
      <c r="R304" s="119">
        <v>0</v>
      </c>
      <c r="S304" s="117">
        <f t="shared" si="55"/>
        <v>6</v>
      </c>
      <c r="T304" s="117">
        <f t="shared" si="56"/>
        <v>63</v>
      </c>
      <c r="U304" s="117">
        <f t="shared" si="57"/>
        <v>69</v>
      </c>
    </row>
    <row r="305" spans="1:21" ht="55.5">
      <c r="A305" s="129"/>
      <c r="B305" s="136"/>
      <c r="C305" s="131"/>
      <c r="D305" s="118" t="s">
        <v>111</v>
      </c>
      <c r="E305" s="119">
        <v>19</v>
      </c>
      <c r="F305" s="119">
        <v>172</v>
      </c>
      <c r="G305" s="119">
        <v>0</v>
      </c>
      <c r="H305" s="119">
        <v>1</v>
      </c>
      <c r="I305" s="119">
        <v>0</v>
      </c>
      <c r="J305" s="119">
        <v>0</v>
      </c>
      <c r="K305" s="119">
        <v>0</v>
      </c>
      <c r="L305" s="119">
        <v>0</v>
      </c>
      <c r="M305" s="119">
        <v>0</v>
      </c>
      <c r="N305" s="119">
        <v>0</v>
      </c>
      <c r="O305" s="119">
        <v>0</v>
      </c>
      <c r="P305" s="119">
        <v>0</v>
      </c>
      <c r="Q305" s="119">
        <v>0</v>
      </c>
      <c r="R305" s="119">
        <v>0</v>
      </c>
      <c r="S305" s="117">
        <f t="shared" si="55"/>
        <v>19</v>
      </c>
      <c r="T305" s="117">
        <f t="shared" si="56"/>
        <v>173</v>
      </c>
      <c r="U305" s="117">
        <f t="shared" si="57"/>
        <v>192</v>
      </c>
    </row>
    <row r="306" spans="1:21" ht="55.5">
      <c r="A306" s="129"/>
      <c r="B306" s="137" t="s">
        <v>157</v>
      </c>
      <c r="C306" s="130" t="s">
        <v>21</v>
      </c>
      <c r="D306" s="114" t="s">
        <v>110</v>
      </c>
      <c r="E306" s="117">
        <f>E304+E302</f>
        <v>9</v>
      </c>
      <c r="F306" s="117">
        <f aca="true" t="shared" si="58" ref="F306:R306">F304+F302</f>
        <v>70</v>
      </c>
      <c r="G306" s="117">
        <f t="shared" si="58"/>
        <v>0</v>
      </c>
      <c r="H306" s="117">
        <f t="shared" si="58"/>
        <v>1</v>
      </c>
      <c r="I306" s="117">
        <f t="shared" si="58"/>
        <v>0</v>
      </c>
      <c r="J306" s="117">
        <f t="shared" si="58"/>
        <v>0</v>
      </c>
      <c r="K306" s="117">
        <f t="shared" si="58"/>
        <v>0</v>
      </c>
      <c r="L306" s="117">
        <f t="shared" si="58"/>
        <v>0</v>
      </c>
      <c r="M306" s="117">
        <f t="shared" si="58"/>
        <v>0</v>
      </c>
      <c r="N306" s="117">
        <f t="shared" si="58"/>
        <v>0</v>
      </c>
      <c r="O306" s="117">
        <f t="shared" si="58"/>
        <v>0</v>
      </c>
      <c r="P306" s="117">
        <f t="shared" si="58"/>
        <v>0</v>
      </c>
      <c r="Q306" s="117">
        <f t="shared" si="58"/>
        <v>0</v>
      </c>
      <c r="R306" s="117">
        <f t="shared" si="58"/>
        <v>0</v>
      </c>
      <c r="S306" s="117">
        <f t="shared" si="55"/>
        <v>9</v>
      </c>
      <c r="T306" s="117">
        <f t="shared" si="56"/>
        <v>71</v>
      </c>
      <c r="U306" s="117">
        <f t="shared" si="57"/>
        <v>80</v>
      </c>
    </row>
    <row r="307" spans="1:21" ht="55.5">
      <c r="A307" s="129"/>
      <c r="B307" s="137"/>
      <c r="C307" s="130"/>
      <c r="D307" s="114" t="s">
        <v>111</v>
      </c>
      <c r="E307" s="117">
        <f>E305+E303</f>
        <v>28</v>
      </c>
      <c r="F307" s="117">
        <f aca="true" t="shared" si="59" ref="F307:R307">F305+F303</f>
        <v>202</v>
      </c>
      <c r="G307" s="117">
        <f t="shared" si="59"/>
        <v>1</v>
      </c>
      <c r="H307" s="117">
        <f t="shared" si="59"/>
        <v>1</v>
      </c>
      <c r="I307" s="117">
        <f t="shared" si="59"/>
        <v>0</v>
      </c>
      <c r="J307" s="117">
        <f t="shared" si="59"/>
        <v>0</v>
      </c>
      <c r="K307" s="117">
        <f t="shared" si="59"/>
        <v>0</v>
      </c>
      <c r="L307" s="117">
        <f t="shared" si="59"/>
        <v>0</v>
      </c>
      <c r="M307" s="117">
        <f t="shared" si="59"/>
        <v>0</v>
      </c>
      <c r="N307" s="117">
        <f t="shared" si="59"/>
        <v>0</v>
      </c>
      <c r="O307" s="117">
        <f t="shared" si="59"/>
        <v>0</v>
      </c>
      <c r="P307" s="117">
        <f t="shared" si="59"/>
        <v>0</v>
      </c>
      <c r="Q307" s="117">
        <f t="shared" si="59"/>
        <v>0</v>
      </c>
      <c r="R307" s="117">
        <f t="shared" si="59"/>
        <v>0</v>
      </c>
      <c r="S307" s="117">
        <f t="shared" si="55"/>
        <v>29</v>
      </c>
      <c r="T307" s="117">
        <f t="shared" si="56"/>
        <v>203</v>
      </c>
      <c r="U307" s="117">
        <f t="shared" si="57"/>
        <v>232</v>
      </c>
    </row>
    <row r="308" spans="1:21" ht="55.5">
      <c r="A308" s="132" t="s">
        <v>177</v>
      </c>
      <c r="B308" s="133"/>
      <c r="C308" s="131" t="s">
        <v>108</v>
      </c>
      <c r="D308" s="115" t="s">
        <v>110</v>
      </c>
      <c r="E308" s="115">
        <v>10</v>
      </c>
      <c r="F308" s="115">
        <v>33</v>
      </c>
      <c r="G308" s="115">
        <v>0</v>
      </c>
      <c r="H308" s="115">
        <v>1</v>
      </c>
      <c r="I308" s="115">
        <v>0</v>
      </c>
      <c r="J308" s="115">
        <v>0</v>
      </c>
      <c r="K308" s="115">
        <v>0</v>
      </c>
      <c r="L308" s="115">
        <v>0</v>
      </c>
      <c r="M308" s="115">
        <v>0</v>
      </c>
      <c r="N308" s="115">
        <v>0</v>
      </c>
      <c r="O308" s="115">
        <v>0</v>
      </c>
      <c r="P308" s="115">
        <v>0</v>
      </c>
      <c r="Q308" s="115">
        <v>0</v>
      </c>
      <c r="R308" s="115">
        <v>0</v>
      </c>
      <c r="S308" s="117">
        <f t="shared" si="55"/>
        <v>10</v>
      </c>
      <c r="T308" s="117">
        <f t="shared" si="56"/>
        <v>34</v>
      </c>
      <c r="U308" s="117">
        <f t="shared" si="57"/>
        <v>44</v>
      </c>
    </row>
    <row r="309" spans="1:21" ht="55.5">
      <c r="A309" s="134"/>
      <c r="B309" s="135"/>
      <c r="C309" s="131"/>
      <c r="D309" s="115" t="s">
        <v>111</v>
      </c>
      <c r="E309" s="115">
        <v>18</v>
      </c>
      <c r="F309" s="115">
        <v>58</v>
      </c>
      <c r="G309" s="115">
        <v>0</v>
      </c>
      <c r="H309" s="115">
        <v>2</v>
      </c>
      <c r="I309" s="115">
        <v>0</v>
      </c>
      <c r="J309" s="115">
        <v>0</v>
      </c>
      <c r="K309" s="115">
        <v>0</v>
      </c>
      <c r="L309" s="115">
        <v>0</v>
      </c>
      <c r="M309" s="115">
        <v>0</v>
      </c>
      <c r="N309" s="115">
        <v>0</v>
      </c>
      <c r="O309" s="115">
        <v>0</v>
      </c>
      <c r="P309" s="115">
        <v>0</v>
      </c>
      <c r="Q309" s="115">
        <v>0</v>
      </c>
      <c r="R309" s="115">
        <v>0</v>
      </c>
      <c r="S309" s="117">
        <f t="shared" si="55"/>
        <v>18</v>
      </c>
      <c r="T309" s="117">
        <f t="shared" si="56"/>
        <v>60</v>
      </c>
      <c r="U309" s="117">
        <f t="shared" si="57"/>
        <v>78</v>
      </c>
    </row>
    <row r="310" spans="1:21" ht="55.5">
      <c r="A310" s="128" t="s">
        <v>78</v>
      </c>
      <c r="B310" s="128"/>
      <c r="C310" s="127" t="s">
        <v>11</v>
      </c>
      <c r="D310" s="115" t="s">
        <v>110</v>
      </c>
      <c r="E310" s="116">
        <v>62</v>
      </c>
      <c r="F310" s="116">
        <v>68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  <c r="M310" s="116">
        <v>0</v>
      </c>
      <c r="N310" s="116">
        <v>0</v>
      </c>
      <c r="O310" s="116">
        <v>0</v>
      </c>
      <c r="P310" s="116">
        <v>0</v>
      </c>
      <c r="Q310" s="116">
        <v>0</v>
      </c>
      <c r="R310" s="116">
        <v>0</v>
      </c>
      <c r="S310" s="117">
        <f t="shared" si="55"/>
        <v>62</v>
      </c>
      <c r="T310" s="117">
        <f t="shared" si="56"/>
        <v>68</v>
      </c>
      <c r="U310" s="117">
        <f t="shared" si="57"/>
        <v>130</v>
      </c>
    </row>
    <row r="311" spans="1:21" ht="55.5">
      <c r="A311" s="128"/>
      <c r="B311" s="128"/>
      <c r="C311" s="127"/>
      <c r="D311" s="115" t="s">
        <v>111</v>
      </c>
      <c r="E311" s="115">
        <v>302</v>
      </c>
      <c r="F311" s="115">
        <v>283</v>
      </c>
      <c r="G311" s="115">
        <v>3</v>
      </c>
      <c r="H311" s="115">
        <v>4</v>
      </c>
      <c r="I311" s="115">
        <v>0</v>
      </c>
      <c r="J311" s="115">
        <v>0</v>
      </c>
      <c r="K311" s="115">
        <v>0</v>
      </c>
      <c r="L311" s="115">
        <v>0</v>
      </c>
      <c r="M311" s="115">
        <v>0</v>
      </c>
      <c r="N311" s="115">
        <v>0</v>
      </c>
      <c r="O311" s="115">
        <v>0</v>
      </c>
      <c r="P311" s="115">
        <v>0</v>
      </c>
      <c r="Q311" s="115">
        <v>0</v>
      </c>
      <c r="R311" s="115">
        <v>0</v>
      </c>
      <c r="S311" s="117">
        <f t="shared" si="55"/>
        <v>305</v>
      </c>
      <c r="T311" s="117">
        <f t="shared" si="56"/>
        <v>287</v>
      </c>
      <c r="U311" s="117">
        <f t="shared" si="57"/>
        <v>592</v>
      </c>
    </row>
    <row r="312" spans="1:21" ht="55.5">
      <c r="A312" s="128" t="s">
        <v>79</v>
      </c>
      <c r="B312" s="128"/>
      <c r="C312" s="127" t="s">
        <v>11</v>
      </c>
      <c r="D312" s="115" t="s">
        <v>110</v>
      </c>
      <c r="E312" s="116">
        <v>51</v>
      </c>
      <c r="F312" s="116">
        <v>18</v>
      </c>
      <c r="G312" s="116">
        <v>1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  <c r="M312" s="116">
        <v>0</v>
      </c>
      <c r="N312" s="116">
        <v>0</v>
      </c>
      <c r="O312" s="116">
        <v>0</v>
      </c>
      <c r="P312" s="116">
        <v>0</v>
      </c>
      <c r="Q312" s="116">
        <v>0</v>
      </c>
      <c r="R312" s="116">
        <v>0</v>
      </c>
      <c r="S312" s="117">
        <f t="shared" si="55"/>
        <v>52</v>
      </c>
      <c r="T312" s="117">
        <f t="shared" si="56"/>
        <v>18</v>
      </c>
      <c r="U312" s="117">
        <f t="shared" si="57"/>
        <v>70</v>
      </c>
    </row>
    <row r="313" spans="1:21" ht="55.5">
      <c r="A313" s="128"/>
      <c r="B313" s="128"/>
      <c r="C313" s="127"/>
      <c r="D313" s="115" t="s">
        <v>111</v>
      </c>
      <c r="E313" s="115">
        <v>148</v>
      </c>
      <c r="F313" s="115">
        <v>45</v>
      </c>
      <c r="G313" s="115">
        <v>1</v>
      </c>
      <c r="H313" s="115">
        <v>0</v>
      </c>
      <c r="I313" s="115">
        <v>0</v>
      </c>
      <c r="J313" s="115">
        <v>0</v>
      </c>
      <c r="K313" s="115">
        <v>0</v>
      </c>
      <c r="L313" s="115">
        <v>0</v>
      </c>
      <c r="M313" s="115">
        <v>0</v>
      </c>
      <c r="N313" s="115">
        <v>0</v>
      </c>
      <c r="O313" s="115">
        <v>0</v>
      </c>
      <c r="P313" s="115">
        <v>0</v>
      </c>
      <c r="Q313" s="115">
        <v>0</v>
      </c>
      <c r="R313" s="115">
        <v>0</v>
      </c>
      <c r="S313" s="117">
        <f t="shared" si="55"/>
        <v>149</v>
      </c>
      <c r="T313" s="117">
        <f t="shared" si="56"/>
        <v>45</v>
      </c>
      <c r="U313" s="117">
        <f t="shared" si="57"/>
        <v>194</v>
      </c>
    </row>
    <row r="314" spans="1:21" ht="55.5">
      <c r="A314" s="128" t="s">
        <v>178</v>
      </c>
      <c r="B314" s="128"/>
      <c r="C314" s="127" t="s">
        <v>11</v>
      </c>
      <c r="D314" s="115" t="s">
        <v>110</v>
      </c>
      <c r="E314" s="116">
        <v>5</v>
      </c>
      <c r="F314" s="116">
        <v>3</v>
      </c>
      <c r="G314" s="116">
        <v>2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16">
        <v>0</v>
      </c>
      <c r="Q314" s="116">
        <v>0</v>
      </c>
      <c r="R314" s="115">
        <v>0</v>
      </c>
      <c r="S314" s="117">
        <f t="shared" si="55"/>
        <v>7</v>
      </c>
      <c r="T314" s="117">
        <f t="shared" si="56"/>
        <v>3</v>
      </c>
      <c r="U314" s="117">
        <f t="shared" si="57"/>
        <v>10</v>
      </c>
    </row>
    <row r="315" spans="1:21" ht="55.5">
      <c r="A315" s="128"/>
      <c r="B315" s="128"/>
      <c r="C315" s="127"/>
      <c r="D315" s="115" t="s">
        <v>111</v>
      </c>
      <c r="E315" s="115">
        <v>14</v>
      </c>
      <c r="F315" s="115">
        <v>11</v>
      </c>
      <c r="G315" s="115">
        <v>3</v>
      </c>
      <c r="H315" s="115">
        <v>1</v>
      </c>
      <c r="I315" s="115">
        <v>0</v>
      </c>
      <c r="J315" s="115">
        <v>0</v>
      </c>
      <c r="K315" s="115">
        <v>0</v>
      </c>
      <c r="L315" s="115">
        <v>0</v>
      </c>
      <c r="M315" s="115">
        <v>0</v>
      </c>
      <c r="N315" s="115">
        <v>0</v>
      </c>
      <c r="O315" s="115">
        <v>0</v>
      </c>
      <c r="P315" s="115">
        <v>0</v>
      </c>
      <c r="Q315" s="115">
        <v>0</v>
      </c>
      <c r="R315" s="115">
        <v>0</v>
      </c>
      <c r="S315" s="117">
        <f t="shared" si="55"/>
        <v>17</v>
      </c>
      <c r="T315" s="117">
        <f t="shared" si="56"/>
        <v>12</v>
      </c>
      <c r="U315" s="117">
        <f t="shared" si="57"/>
        <v>29</v>
      </c>
    </row>
    <row r="316" spans="1:21" ht="55.5">
      <c r="A316" s="128" t="s">
        <v>80</v>
      </c>
      <c r="B316" s="128"/>
      <c r="C316" s="127" t="s">
        <v>11</v>
      </c>
      <c r="D316" s="115" t="s">
        <v>110</v>
      </c>
      <c r="E316" s="116">
        <v>8</v>
      </c>
      <c r="F316" s="116">
        <v>10</v>
      </c>
      <c r="G316" s="116">
        <v>0</v>
      </c>
      <c r="H316" s="116">
        <v>1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16">
        <v>0</v>
      </c>
      <c r="Q316" s="116">
        <v>0</v>
      </c>
      <c r="R316" s="116">
        <v>0</v>
      </c>
      <c r="S316" s="117">
        <f t="shared" si="55"/>
        <v>8</v>
      </c>
      <c r="T316" s="117">
        <f t="shared" si="56"/>
        <v>11</v>
      </c>
      <c r="U316" s="117">
        <f t="shared" si="57"/>
        <v>19</v>
      </c>
    </row>
    <row r="317" spans="1:21" ht="55.5">
      <c r="A317" s="128"/>
      <c r="B317" s="128"/>
      <c r="C317" s="127"/>
      <c r="D317" s="115" t="s">
        <v>111</v>
      </c>
      <c r="E317" s="115">
        <v>57</v>
      </c>
      <c r="F317" s="115">
        <v>41</v>
      </c>
      <c r="G317" s="115">
        <v>4</v>
      </c>
      <c r="H317" s="115">
        <v>3</v>
      </c>
      <c r="I317" s="115">
        <v>0</v>
      </c>
      <c r="J317" s="115">
        <v>0</v>
      </c>
      <c r="K317" s="115">
        <v>0</v>
      </c>
      <c r="L317" s="115">
        <v>0</v>
      </c>
      <c r="M317" s="115">
        <v>0</v>
      </c>
      <c r="N317" s="115">
        <v>0</v>
      </c>
      <c r="O317" s="115">
        <v>0</v>
      </c>
      <c r="P317" s="115">
        <v>0</v>
      </c>
      <c r="Q317" s="115">
        <v>0</v>
      </c>
      <c r="R317" s="115">
        <v>0</v>
      </c>
      <c r="S317" s="117">
        <f t="shared" si="55"/>
        <v>61</v>
      </c>
      <c r="T317" s="117">
        <f t="shared" si="56"/>
        <v>44</v>
      </c>
      <c r="U317" s="117">
        <f t="shared" si="57"/>
        <v>105</v>
      </c>
    </row>
    <row r="318" spans="1:21" ht="55.5">
      <c r="A318" s="136" t="s">
        <v>80</v>
      </c>
      <c r="B318" s="136"/>
      <c r="C318" s="131" t="s">
        <v>21</v>
      </c>
      <c r="D318" s="118" t="s">
        <v>110</v>
      </c>
      <c r="E318" s="116">
        <v>0</v>
      </c>
      <c r="F318" s="116">
        <v>0</v>
      </c>
      <c r="G318" s="119">
        <v>0</v>
      </c>
      <c r="H318" s="119">
        <v>0</v>
      </c>
      <c r="I318" s="119">
        <v>0</v>
      </c>
      <c r="J318" s="119">
        <v>0</v>
      </c>
      <c r="K318" s="119">
        <v>0</v>
      </c>
      <c r="L318" s="119">
        <v>0</v>
      </c>
      <c r="M318" s="119">
        <v>0</v>
      </c>
      <c r="N318" s="119">
        <v>0</v>
      </c>
      <c r="O318" s="119">
        <v>0</v>
      </c>
      <c r="P318" s="119">
        <v>0</v>
      </c>
      <c r="Q318" s="119">
        <v>0</v>
      </c>
      <c r="R318" s="119">
        <v>0</v>
      </c>
      <c r="S318" s="117">
        <f t="shared" si="55"/>
        <v>0</v>
      </c>
      <c r="T318" s="117">
        <f t="shared" si="56"/>
        <v>0</v>
      </c>
      <c r="U318" s="117">
        <f t="shared" si="57"/>
        <v>0</v>
      </c>
    </row>
    <row r="319" spans="1:30" ht="55.5">
      <c r="A319" s="136"/>
      <c r="B319" s="136"/>
      <c r="C319" s="131"/>
      <c r="D319" s="118" t="s">
        <v>111</v>
      </c>
      <c r="E319" s="115">
        <v>0</v>
      </c>
      <c r="F319" s="115">
        <v>2</v>
      </c>
      <c r="G319" s="115">
        <v>0</v>
      </c>
      <c r="H319" s="115">
        <v>0</v>
      </c>
      <c r="I319" s="115">
        <v>0</v>
      </c>
      <c r="J319" s="115">
        <v>0</v>
      </c>
      <c r="K319" s="115">
        <v>0</v>
      </c>
      <c r="L319" s="115">
        <v>0</v>
      </c>
      <c r="M319" s="115">
        <v>0</v>
      </c>
      <c r="N319" s="115">
        <v>0</v>
      </c>
      <c r="O319" s="115">
        <v>0</v>
      </c>
      <c r="P319" s="115">
        <v>0</v>
      </c>
      <c r="Q319" s="115">
        <v>0</v>
      </c>
      <c r="R319" s="115">
        <v>0</v>
      </c>
      <c r="S319" s="117">
        <f t="shared" si="55"/>
        <v>0</v>
      </c>
      <c r="T319" s="117">
        <f t="shared" si="56"/>
        <v>2</v>
      </c>
      <c r="U319" s="117">
        <f t="shared" si="57"/>
        <v>2</v>
      </c>
      <c r="V319" s="125"/>
      <c r="W319" s="125"/>
      <c r="X319" s="125"/>
      <c r="Y319" s="125"/>
      <c r="Z319" s="125"/>
      <c r="AA319" s="125"/>
      <c r="AB319" s="125"/>
      <c r="AC319" s="125"/>
      <c r="AD319" s="125"/>
    </row>
    <row r="320" spans="1:30" ht="27.75">
      <c r="A320" s="137" t="s">
        <v>0</v>
      </c>
      <c r="B320" s="137"/>
      <c r="C320" s="130" t="s">
        <v>11</v>
      </c>
      <c r="D320" s="114" t="s">
        <v>110</v>
      </c>
      <c r="E320" s="117">
        <f>E316+E314+E312+E310+E294+E278+E276+E240+E208+E204+E202+E200+E182+E180+E178+E176+E174+E242</f>
        <v>1157</v>
      </c>
      <c r="F320" s="117">
        <f aca="true" t="shared" si="60" ref="F320:R320">F316+F314+F312+F310+F294+F278+F276+F240+F208+F204+F202+F200+F182+F180+F178+F176+F174+F242</f>
        <v>1466</v>
      </c>
      <c r="G320" s="117">
        <f t="shared" si="60"/>
        <v>63</v>
      </c>
      <c r="H320" s="117">
        <f t="shared" si="60"/>
        <v>88</v>
      </c>
      <c r="I320" s="117">
        <f t="shared" si="60"/>
        <v>0</v>
      </c>
      <c r="J320" s="117">
        <f t="shared" si="60"/>
        <v>0</v>
      </c>
      <c r="K320" s="117">
        <f t="shared" si="60"/>
        <v>0</v>
      </c>
      <c r="L320" s="117">
        <f t="shared" si="60"/>
        <v>0</v>
      </c>
      <c r="M320" s="117">
        <f t="shared" si="60"/>
        <v>0</v>
      </c>
      <c r="N320" s="117">
        <f t="shared" si="60"/>
        <v>0</v>
      </c>
      <c r="O320" s="117">
        <f t="shared" si="60"/>
        <v>0</v>
      </c>
      <c r="P320" s="117">
        <f t="shared" si="60"/>
        <v>0</v>
      </c>
      <c r="Q320" s="117">
        <f t="shared" si="60"/>
        <v>0</v>
      </c>
      <c r="R320" s="117">
        <f t="shared" si="60"/>
        <v>0</v>
      </c>
      <c r="S320" s="117">
        <f t="shared" si="55"/>
        <v>1220</v>
      </c>
      <c r="T320" s="117">
        <f t="shared" si="56"/>
        <v>1554</v>
      </c>
      <c r="U320" s="117">
        <f t="shared" si="57"/>
        <v>2774</v>
      </c>
      <c r="W320" s="124"/>
      <c r="X320" s="124"/>
      <c r="Y320" s="124"/>
      <c r="Z320" s="124"/>
      <c r="AA320" s="124"/>
      <c r="AB320" s="124"/>
      <c r="AC320" s="124"/>
      <c r="AD320" s="124"/>
    </row>
    <row r="321" spans="1:30" ht="27.75">
      <c r="A321" s="137"/>
      <c r="B321" s="137"/>
      <c r="C321" s="130"/>
      <c r="D321" s="114" t="s">
        <v>111</v>
      </c>
      <c r="E321" s="117">
        <f>E317+E315+E313+E311+E295+E279+E277+E241+E209+E205+E203+E201+E183+E181+E179+E177+E175+E243</f>
        <v>7620</v>
      </c>
      <c r="F321" s="117">
        <f aca="true" t="shared" si="61" ref="F321:R321">F317+F315+F313+F311+F295+F279+F277+F241+F209+F205+F203+F201+F183+F181+F179+F177+F175+F243</f>
        <v>7471</v>
      </c>
      <c r="G321" s="117">
        <f t="shared" si="61"/>
        <v>465</v>
      </c>
      <c r="H321" s="117">
        <f t="shared" si="61"/>
        <v>522</v>
      </c>
      <c r="I321" s="117">
        <f t="shared" si="61"/>
        <v>0</v>
      </c>
      <c r="J321" s="117">
        <f t="shared" si="61"/>
        <v>0</v>
      </c>
      <c r="K321" s="117">
        <f t="shared" si="61"/>
        <v>0</v>
      </c>
      <c r="L321" s="117">
        <f t="shared" si="61"/>
        <v>0</v>
      </c>
      <c r="M321" s="117">
        <f t="shared" si="61"/>
        <v>0</v>
      </c>
      <c r="N321" s="117">
        <f t="shared" si="61"/>
        <v>0</v>
      </c>
      <c r="O321" s="117">
        <f t="shared" si="61"/>
        <v>0</v>
      </c>
      <c r="P321" s="117">
        <f t="shared" si="61"/>
        <v>0</v>
      </c>
      <c r="Q321" s="117">
        <f t="shared" si="61"/>
        <v>0</v>
      </c>
      <c r="R321" s="117">
        <f t="shared" si="61"/>
        <v>0</v>
      </c>
      <c r="S321" s="117">
        <f t="shared" si="55"/>
        <v>8085</v>
      </c>
      <c r="T321" s="117">
        <f t="shared" si="56"/>
        <v>7993</v>
      </c>
      <c r="U321" s="117">
        <f t="shared" si="57"/>
        <v>16078</v>
      </c>
      <c r="V321" s="125"/>
      <c r="W321" s="125"/>
      <c r="X321" s="125"/>
      <c r="Y321" s="125"/>
      <c r="Z321" s="125"/>
      <c r="AA321" s="125"/>
      <c r="AB321" s="125"/>
      <c r="AC321" s="125"/>
      <c r="AD321" s="125"/>
    </row>
    <row r="322" spans="1:30" ht="27.75">
      <c r="A322" s="137"/>
      <c r="B322" s="137"/>
      <c r="C322" s="130" t="s">
        <v>22</v>
      </c>
      <c r="D322" s="114" t="s">
        <v>110</v>
      </c>
      <c r="E322" s="117">
        <f>E300+E280+E250+E210</f>
        <v>76</v>
      </c>
      <c r="F322" s="117">
        <f aca="true" t="shared" si="62" ref="F322:R322">F300+F280+F250+F210</f>
        <v>162</v>
      </c>
      <c r="G322" s="117">
        <f t="shared" si="62"/>
        <v>3</v>
      </c>
      <c r="H322" s="117">
        <f t="shared" si="62"/>
        <v>6</v>
      </c>
      <c r="I322" s="117">
        <f t="shared" si="62"/>
        <v>0</v>
      </c>
      <c r="J322" s="117">
        <f t="shared" si="62"/>
        <v>0</v>
      </c>
      <c r="K322" s="117">
        <f t="shared" si="62"/>
        <v>0</v>
      </c>
      <c r="L322" s="117">
        <f t="shared" si="62"/>
        <v>0</v>
      </c>
      <c r="M322" s="117">
        <f t="shared" si="62"/>
        <v>0</v>
      </c>
      <c r="N322" s="117">
        <f t="shared" si="62"/>
        <v>0</v>
      </c>
      <c r="O322" s="117">
        <f t="shared" si="62"/>
        <v>0</v>
      </c>
      <c r="P322" s="117">
        <f t="shared" si="62"/>
        <v>0</v>
      </c>
      <c r="Q322" s="117">
        <f t="shared" si="62"/>
        <v>0</v>
      </c>
      <c r="R322" s="117">
        <f t="shared" si="62"/>
        <v>0</v>
      </c>
      <c r="S322" s="117">
        <f t="shared" si="55"/>
        <v>79</v>
      </c>
      <c r="T322" s="117">
        <f t="shared" si="56"/>
        <v>168</v>
      </c>
      <c r="U322" s="117">
        <f t="shared" si="57"/>
        <v>247</v>
      </c>
      <c r="W322" s="124"/>
      <c r="X322" s="124"/>
      <c r="Y322" s="124"/>
      <c r="Z322" s="124"/>
      <c r="AA322" s="124"/>
      <c r="AB322" s="124"/>
      <c r="AC322" s="124"/>
      <c r="AD322" s="124"/>
    </row>
    <row r="323" spans="1:30" ht="27.75">
      <c r="A323" s="137"/>
      <c r="B323" s="137"/>
      <c r="C323" s="130"/>
      <c r="D323" s="114" t="s">
        <v>111</v>
      </c>
      <c r="E323" s="117">
        <f>E301+E251+E211+E281</f>
        <v>315</v>
      </c>
      <c r="F323" s="117">
        <f aca="true" t="shared" si="63" ref="F323:R323">F301+F251+F211+F281</f>
        <v>615</v>
      </c>
      <c r="G323" s="117">
        <f t="shared" si="63"/>
        <v>17</v>
      </c>
      <c r="H323" s="117">
        <f t="shared" si="63"/>
        <v>25</v>
      </c>
      <c r="I323" s="117">
        <f t="shared" si="63"/>
        <v>0</v>
      </c>
      <c r="J323" s="117">
        <f t="shared" si="63"/>
        <v>0</v>
      </c>
      <c r="K323" s="117">
        <f t="shared" si="63"/>
        <v>0</v>
      </c>
      <c r="L323" s="117">
        <f t="shared" si="63"/>
        <v>0</v>
      </c>
      <c r="M323" s="117">
        <f t="shared" si="63"/>
        <v>0</v>
      </c>
      <c r="N323" s="117">
        <f t="shared" si="63"/>
        <v>0</v>
      </c>
      <c r="O323" s="117">
        <f t="shared" si="63"/>
        <v>0</v>
      </c>
      <c r="P323" s="117">
        <f t="shared" si="63"/>
        <v>0</v>
      </c>
      <c r="Q323" s="117">
        <f t="shared" si="63"/>
        <v>0</v>
      </c>
      <c r="R323" s="117">
        <f t="shared" si="63"/>
        <v>0</v>
      </c>
      <c r="S323" s="117">
        <f t="shared" si="55"/>
        <v>332</v>
      </c>
      <c r="T323" s="117">
        <f t="shared" si="56"/>
        <v>640</v>
      </c>
      <c r="U323" s="117">
        <f t="shared" si="57"/>
        <v>972</v>
      </c>
      <c r="V323" s="125"/>
      <c r="W323" s="125"/>
      <c r="X323" s="125"/>
      <c r="Y323" s="125"/>
      <c r="Z323" s="125"/>
      <c r="AA323" s="125"/>
      <c r="AB323" s="125"/>
      <c r="AC323" s="125"/>
      <c r="AD323" s="125"/>
    </row>
    <row r="324" spans="1:30" ht="27.75">
      <c r="A324" s="137"/>
      <c r="B324" s="137"/>
      <c r="C324" s="130" t="s">
        <v>21</v>
      </c>
      <c r="D324" s="114" t="s">
        <v>110</v>
      </c>
      <c r="E324" s="117">
        <f aca="true" t="shared" si="64" ref="E324:R324">E318+E306+E262+E206</f>
        <v>63</v>
      </c>
      <c r="F324" s="117">
        <f t="shared" si="64"/>
        <v>147</v>
      </c>
      <c r="G324" s="117">
        <f t="shared" si="64"/>
        <v>3</v>
      </c>
      <c r="H324" s="117">
        <f t="shared" si="64"/>
        <v>1</v>
      </c>
      <c r="I324" s="117">
        <f t="shared" si="64"/>
        <v>0</v>
      </c>
      <c r="J324" s="117">
        <f t="shared" si="64"/>
        <v>0</v>
      </c>
      <c r="K324" s="117">
        <f t="shared" si="64"/>
        <v>0</v>
      </c>
      <c r="L324" s="117">
        <f t="shared" si="64"/>
        <v>0</v>
      </c>
      <c r="M324" s="117">
        <f t="shared" si="64"/>
        <v>0</v>
      </c>
      <c r="N324" s="117">
        <f t="shared" si="64"/>
        <v>0</v>
      </c>
      <c r="O324" s="117">
        <f t="shared" si="64"/>
        <v>0</v>
      </c>
      <c r="P324" s="117">
        <f t="shared" si="64"/>
        <v>0</v>
      </c>
      <c r="Q324" s="117">
        <f t="shared" si="64"/>
        <v>0</v>
      </c>
      <c r="R324" s="117">
        <f t="shared" si="64"/>
        <v>0</v>
      </c>
      <c r="S324" s="117">
        <f t="shared" si="55"/>
        <v>66</v>
      </c>
      <c r="T324" s="117">
        <f t="shared" si="56"/>
        <v>148</v>
      </c>
      <c r="U324" s="117">
        <f t="shared" si="57"/>
        <v>214</v>
      </c>
      <c r="W324" s="124"/>
      <c r="X324" s="124"/>
      <c r="Y324" s="124"/>
      <c r="Z324" s="124"/>
      <c r="AA324" s="124"/>
      <c r="AB324" s="124"/>
      <c r="AC324" s="124"/>
      <c r="AD324" s="124"/>
    </row>
    <row r="325" spans="1:30" ht="27.75">
      <c r="A325" s="137"/>
      <c r="B325" s="137"/>
      <c r="C325" s="130"/>
      <c r="D325" s="114" t="s">
        <v>111</v>
      </c>
      <c r="E325" s="117">
        <f>E319+E307+E263+E207</f>
        <v>320</v>
      </c>
      <c r="F325" s="117">
        <f aca="true" t="shared" si="65" ref="F325:R325">F319+F307+F263+F207</f>
        <v>489</v>
      </c>
      <c r="G325" s="117">
        <f t="shared" si="65"/>
        <v>6</v>
      </c>
      <c r="H325" s="117">
        <f t="shared" si="65"/>
        <v>2</v>
      </c>
      <c r="I325" s="117">
        <f t="shared" si="65"/>
        <v>0</v>
      </c>
      <c r="J325" s="117">
        <f t="shared" si="65"/>
        <v>0</v>
      </c>
      <c r="K325" s="117">
        <f t="shared" si="65"/>
        <v>0</v>
      </c>
      <c r="L325" s="117">
        <f t="shared" si="65"/>
        <v>0</v>
      </c>
      <c r="M325" s="117">
        <f t="shared" si="65"/>
        <v>0</v>
      </c>
      <c r="N325" s="117">
        <f t="shared" si="65"/>
        <v>0</v>
      </c>
      <c r="O325" s="117">
        <f t="shared" si="65"/>
        <v>0</v>
      </c>
      <c r="P325" s="117">
        <f t="shared" si="65"/>
        <v>0</v>
      </c>
      <c r="Q325" s="117">
        <f t="shared" si="65"/>
        <v>0</v>
      </c>
      <c r="R325" s="117">
        <f t="shared" si="65"/>
        <v>0</v>
      </c>
      <c r="S325" s="117">
        <f t="shared" si="55"/>
        <v>326</v>
      </c>
      <c r="T325" s="117">
        <f t="shared" si="56"/>
        <v>491</v>
      </c>
      <c r="U325" s="117">
        <f t="shared" si="57"/>
        <v>817</v>
      </c>
      <c r="V325" s="125"/>
      <c r="W325" s="125"/>
      <c r="X325" s="125"/>
      <c r="Y325" s="125"/>
      <c r="Z325" s="125"/>
      <c r="AA325" s="125"/>
      <c r="AB325" s="125"/>
      <c r="AC325" s="125"/>
      <c r="AD325" s="125"/>
    </row>
    <row r="326" spans="1:21" ht="27.75">
      <c r="A326" s="137"/>
      <c r="B326" s="137"/>
      <c r="C326" s="130" t="s">
        <v>108</v>
      </c>
      <c r="D326" s="114" t="s">
        <v>110</v>
      </c>
      <c r="E326" s="117">
        <f aca="true" t="shared" si="66" ref="E326:R326">E308+E212</f>
        <v>22</v>
      </c>
      <c r="F326" s="117">
        <f t="shared" si="66"/>
        <v>34</v>
      </c>
      <c r="G326" s="117">
        <f t="shared" si="66"/>
        <v>4</v>
      </c>
      <c r="H326" s="117">
        <f t="shared" si="66"/>
        <v>4</v>
      </c>
      <c r="I326" s="117">
        <f t="shared" si="66"/>
        <v>0</v>
      </c>
      <c r="J326" s="117">
        <f t="shared" si="66"/>
        <v>0</v>
      </c>
      <c r="K326" s="117">
        <f t="shared" si="66"/>
        <v>0</v>
      </c>
      <c r="L326" s="117">
        <f t="shared" si="66"/>
        <v>0</v>
      </c>
      <c r="M326" s="117">
        <f t="shared" si="66"/>
        <v>0</v>
      </c>
      <c r="N326" s="117">
        <f t="shared" si="66"/>
        <v>0</v>
      </c>
      <c r="O326" s="117">
        <f t="shared" si="66"/>
        <v>0</v>
      </c>
      <c r="P326" s="117">
        <f t="shared" si="66"/>
        <v>0</v>
      </c>
      <c r="Q326" s="117">
        <f t="shared" si="66"/>
        <v>0</v>
      </c>
      <c r="R326" s="117">
        <f t="shared" si="66"/>
        <v>0</v>
      </c>
      <c r="S326" s="117">
        <f t="shared" si="55"/>
        <v>26</v>
      </c>
      <c r="T326" s="117">
        <f t="shared" si="56"/>
        <v>38</v>
      </c>
      <c r="U326" s="117">
        <f t="shared" si="57"/>
        <v>64</v>
      </c>
    </row>
    <row r="327" spans="1:30" ht="27.75">
      <c r="A327" s="137"/>
      <c r="B327" s="137"/>
      <c r="C327" s="130"/>
      <c r="D327" s="114" t="s">
        <v>111</v>
      </c>
      <c r="E327" s="117">
        <f aca="true" t="shared" si="67" ref="E327:R327">E309+E213</f>
        <v>30</v>
      </c>
      <c r="F327" s="117">
        <f t="shared" si="67"/>
        <v>59</v>
      </c>
      <c r="G327" s="117">
        <f t="shared" si="67"/>
        <v>4</v>
      </c>
      <c r="H327" s="117">
        <f t="shared" si="67"/>
        <v>5</v>
      </c>
      <c r="I327" s="117">
        <f t="shared" si="67"/>
        <v>0</v>
      </c>
      <c r="J327" s="117">
        <f t="shared" si="67"/>
        <v>0</v>
      </c>
      <c r="K327" s="117">
        <f t="shared" si="67"/>
        <v>0</v>
      </c>
      <c r="L327" s="117">
        <f t="shared" si="67"/>
        <v>0</v>
      </c>
      <c r="M327" s="117">
        <f t="shared" si="67"/>
        <v>0</v>
      </c>
      <c r="N327" s="117">
        <f t="shared" si="67"/>
        <v>0</v>
      </c>
      <c r="O327" s="117">
        <f t="shared" si="67"/>
        <v>0</v>
      </c>
      <c r="P327" s="117">
        <f t="shared" si="67"/>
        <v>0</v>
      </c>
      <c r="Q327" s="117">
        <f t="shared" si="67"/>
        <v>0</v>
      </c>
      <c r="R327" s="117">
        <f t="shared" si="67"/>
        <v>0</v>
      </c>
      <c r="S327" s="117">
        <f t="shared" si="55"/>
        <v>34</v>
      </c>
      <c r="T327" s="117">
        <f t="shared" si="56"/>
        <v>64</v>
      </c>
      <c r="U327" s="117">
        <f t="shared" si="57"/>
        <v>98</v>
      </c>
      <c r="V327" s="125"/>
      <c r="W327" s="125"/>
      <c r="X327" s="125"/>
      <c r="Y327" s="125"/>
      <c r="Z327" s="125"/>
      <c r="AA327" s="125"/>
      <c r="AB327" s="125"/>
      <c r="AC327" s="125"/>
      <c r="AD327" s="125"/>
    </row>
    <row r="328" spans="1:21" ht="27.75">
      <c r="A328" s="138" t="s">
        <v>158</v>
      </c>
      <c r="B328" s="138"/>
      <c r="C328" s="138"/>
      <c r="D328" s="122" t="s">
        <v>110</v>
      </c>
      <c r="E328" s="123">
        <f>E320+E322+E324+E326</f>
        <v>1318</v>
      </c>
      <c r="F328" s="123">
        <f aca="true" t="shared" si="68" ref="F328:R328">F320+F322+F324+F326</f>
        <v>1809</v>
      </c>
      <c r="G328" s="123">
        <f t="shared" si="68"/>
        <v>73</v>
      </c>
      <c r="H328" s="123">
        <f t="shared" si="68"/>
        <v>99</v>
      </c>
      <c r="I328" s="123">
        <f t="shared" si="68"/>
        <v>0</v>
      </c>
      <c r="J328" s="123">
        <f t="shared" si="68"/>
        <v>0</v>
      </c>
      <c r="K328" s="123">
        <f t="shared" si="68"/>
        <v>0</v>
      </c>
      <c r="L328" s="123">
        <f t="shared" si="68"/>
        <v>0</v>
      </c>
      <c r="M328" s="123">
        <f t="shared" si="68"/>
        <v>0</v>
      </c>
      <c r="N328" s="123">
        <f t="shared" si="68"/>
        <v>0</v>
      </c>
      <c r="O328" s="123">
        <f t="shared" si="68"/>
        <v>0</v>
      </c>
      <c r="P328" s="123">
        <f t="shared" si="68"/>
        <v>0</v>
      </c>
      <c r="Q328" s="123">
        <f t="shared" si="68"/>
        <v>0</v>
      </c>
      <c r="R328" s="123">
        <f t="shared" si="68"/>
        <v>0</v>
      </c>
      <c r="S328" s="123">
        <f t="shared" si="55"/>
        <v>1391</v>
      </c>
      <c r="T328" s="123">
        <f t="shared" si="56"/>
        <v>1908</v>
      </c>
      <c r="U328" s="123">
        <f t="shared" si="57"/>
        <v>3299</v>
      </c>
    </row>
    <row r="329" spans="1:21" ht="27.75">
      <c r="A329" s="138"/>
      <c r="B329" s="138"/>
      <c r="C329" s="138"/>
      <c r="D329" s="122" t="s">
        <v>111</v>
      </c>
      <c r="E329" s="123">
        <f>E321+E323+E325+E327</f>
        <v>8285</v>
      </c>
      <c r="F329" s="123">
        <f aca="true" t="shared" si="69" ref="F329:R329">F321+F323+F325+F327</f>
        <v>8634</v>
      </c>
      <c r="G329" s="123">
        <f t="shared" si="69"/>
        <v>492</v>
      </c>
      <c r="H329" s="123">
        <f t="shared" si="69"/>
        <v>554</v>
      </c>
      <c r="I329" s="123">
        <f t="shared" si="69"/>
        <v>0</v>
      </c>
      <c r="J329" s="123">
        <f t="shared" si="69"/>
        <v>0</v>
      </c>
      <c r="K329" s="123">
        <f t="shared" si="69"/>
        <v>0</v>
      </c>
      <c r="L329" s="123">
        <f t="shared" si="69"/>
        <v>0</v>
      </c>
      <c r="M329" s="123">
        <f t="shared" si="69"/>
        <v>0</v>
      </c>
      <c r="N329" s="123">
        <f t="shared" si="69"/>
        <v>0</v>
      </c>
      <c r="O329" s="123">
        <f t="shared" si="69"/>
        <v>0</v>
      </c>
      <c r="P329" s="123">
        <f t="shared" si="69"/>
        <v>0</v>
      </c>
      <c r="Q329" s="123">
        <f t="shared" si="69"/>
        <v>0</v>
      </c>
      <c r="R329" s="123">
        <f t="shared" si="69"/>
        <v>0</v>
      </c>
      <c r="S329" s="123">
        <f t="shared" si="55"/>
        <v>8777</v>
      </c>
      <c r="T329" s="123">
        <f t="shared" si="56"/>
        <v>9188</v>
      </c>
      <c r="U329" s="123">
        <f t="shared" si="57"/>
        <v>17965</v>
      </c>
    </row>
  </sheetData>
  <sheetProtection/>
  <mergeCells count="353">
    <mergeCell ref="A98:A113"/>
    <mergeCell ref="A18:A35"/>
    <mergeCell ref="A1:C1"/>
    <mergeCell ref="A2:C2"/>
    <mergeCell ref="A3:C3"/>
    <mergeCell ref="A48:A75"/>
    <mergeCell ref="B110:B111"/>
    <mergeCell ref="C110:C111"/>
    <mergeCell ref="C76:C77"/>
    <mergeCell ref="A76:B77"/>
    <mergeCell ref="C120:C121"/>
    <mergeCell ref="C212:C213"/>
    <mergeCell ref="B88:B89"/>
    <mergeCell ref="B198:B199"/>
    <mergeCell ref="C198:C199"/>
    <mergeCell ref="C202:C203"/>
    <mergeCell ref="B90:B91"/>
    <mergeCell ref="B92:B93"/>
    <mergeCell ref="C92:C93"/>
    <mergeCell ref="B138:B139"/>
    <mergeCell ref="B48:B49"/>
    <mergeCell ref="B60:B61"/>
    <mergeCell ref="B68:B69"/>
    <mergeCell ref="B66:B67"/>
    <mergeCell ref="B58:B59"/>
    <mergeCell ref="B108:B109"/>
    <mergeCell ref="B106:B107"/>
    <mergeCell ref="B94:B95"/>
    <mergeCell ref="B100:B101"/>
    <mergeCell ref="B26:B27"/>
    <mergeCell ref="C26:C27"/>
    <mergeCell ref="A40:B41"/>
    <mergeCell ref="A36:B37"/>
    <mergeCell ref="B28:B29"/>
    <mergeCell ref="A44:B45"/>
    <mergeCell ref="B34:B35"/>
    <mergeCell ref="A38:B39"/>
    <mergeCell ref="C34:C35"/>
    <mergeCell ref="C40:C41"/>
    <mergeCell ref="B292:B293"/>
    <mergeCell ref="C292:C293"/>
    <mergeCell ref="A280:B281"/>
    <mergeCell ref="C280:C281"/>
    <mergeCell ref="B104:B105"/>
    <mergeCell ref="C258:C259"/>
    <mergeCell ref="C236:C237"/>
    <mergeCell ref="B120:B121"/>
    <mergeCell ref="C282:C283"/>
    <mergeCell ref="C284:C285"/>
    <mergeCell ref="C318:C319"/>
    <mergeCell ref="C320:C321"/>
    <mergeCell ref="A312:B313"/>
    <mergeCell ref="A314:B315"/>
    <mergeCell ref="A316:B317"/>
    <mergeCell ref="A318:B319"/>
    <mergeCell ref="A320:B327"/>
    <mergeCell ref="C322:C323"/>
    <mergeCell ref="C324:C325"/>
    <mergeCell ref="C326:C327"/>
    <mergeCell ref="C308:C309"/>
    <mergeCell ref="C310:C311"/>
    <mergeCell ref="C312:C313"/>
    <mergeCell ref="C314:C315"/>
    <mergeCell ref="C316:C317"/>
    <mergeCell ref="A308:B309"/>
    <mergeCell ref="A310:B311"/>
    <mergeCell ref="C296:C297"/>
    <mergeCell ref="C298:C299"/>
    <mergeCell ref="C300:C301"/>
    <mergeCell ref="A302:A307"/>
    <mergeCell ref="C302:C303"/>
    <mergeCell ref="C304:C305"/>
    <mergeCell ref="C306:C307"/>
    <mergeCell ref="B300:B301"/>
    <mergeCell ref="B296:B297"/>
    <mergeCell ref="B306:B307"/>
    <mergeCell ref="C286:C287"/>
    <mergeCell ref="C288:C289"/>
    <mergeCell ref="C290:C291"/>
    <mergeCell ref="C294:C295"/>
    <mergeCell ref="C272:C273"/>
    <mergeCell ref="B266:B267"/>
    <mergeCell ref="B268:B269"/>
    <mergeCell ref="C274:C275"/>
    <mergeCell ref="C276:C277"/>
    <mergeCell ref="C278:C279"/>
    <mergeCell ref="B274:B275"/>
    <mergeCell ref="B276:B277"/>
    <mergeCell ref="A278:B279"/>
    <mergeCell ref="C266:C267"/>
    <mergeCell ref="C268:C269"/>
    <mergeCell ref="C270:C271"/>
    <mergeCell ref="B272:B273"/>
    <mergeCell ref="B260:B261"/>
    <mergeCell ref="C260:C261"/>
    <mergeCell ref="B238:B239"/>
    <mergeCell ref="B240:B241"/>
    <mergeCell ref="B258:B259"/>
    <mergeCell ref="B252:B253"/>
    <mergeCell ref="B254:B255"/>
    <mergeCell ref="B256:B257"/>
    <mergeCell ref="C246:C247"/>
    <mergeCell ref="C248:C249"/>
    <mergeCell ref="B262:B263"/>
    <mergeCell ref="C264:C265"/>
    <mergeCell ref="B264:B265"/>
    <mergeCell ref="C230:C231"/>
    <mergeCell ref="C232:C233"/>
    <mergeCell ref="C234:C235"/>
    <mergeCell ref="C238:C239"/>
    <mergeCell ref="C240:C241"/>
    <mergeCell ref="B230:B231"/>
    <mergeCell ref="B232:B233"/>
    <mergeCell ref="A252:A263"/>
    <mergeCell ref="C252:C253"/>
    <mergeCell ref="C254:C255"/>
    <mergeCell ref="C256:C257"/>
    <mergeCell ref="C262:C263"/>
    <mergeCell ref="C204:C205"/>
    <mergeCell ref="C208:C209"/>
    <mergeCell ref="C206:C207"/>
    <mergeCell ref="C224:C225"/>
    <mergeCell ref="C226:C227"/>
    <mergeCell ref="C228:C229"/>
    <mergeCell ref="C222:C223"/>
    <mergeCell ref="C214:C215"/>
    <mergeCell ref="C216:C217"/>
    <mergeCell ref="C218:C219"/>
    <mergeCell ref="C190:C191"/>
    <mergeCell ref="C192:C193"/>
    <mergeCell ref="C194:C195"/>
    <mergeCell ref="C196:C197"/>
    <mergeCell ref="C200:C201"/>
    <mergeCell ref="C210:C211"/>
    <mergeCell ref="A202:B203"/>
    <mergeCell ref="C174:C175"/>
    <mergeCell ref="C176:C177"/>
    <mergeCell ref="C178:C179"/>
    <mergeCell ref="C180:C181"/>
    <mergeCell ref="A206:B207"/>
    <mergeCell ref="A178:B179"/>
    <mergeCell ref="A180:B181"/>
    <mergeCell ref="A208:B209"/>
    <mergeCell ref="B30:B31"/>
    <mergeCell ref="C220:C221"/>
    <mergeCell ref="B72:B73"/>
    <mergeCell ref="A86:A97"/>
    <mergeCell ref="B140:B141"/>
    <mergeCell ref="A154:B155"/>
    <mergeCell ref="A152:B153"/>
    <mergeCell ref="B118:B119"/>
    <mergeCell ref="B96:B97"/>
    <mergeCell ref="C128:C129"/>
    <mergeCell ref="A8:B9"/>
    <mergeCell ref="A16:B17"/>
    <mergeCell ref="B24:B25"/>
    <mergeCell ref="B74:B75"/>
    <mergeCell ref="B56:B57"/>
    <mergeCell ref="B54:B55"/>
    <mergeCell ref="B52:B53"/>
    <mergeCell ref="B50:B51"/>
    <mergeCell ref="B62:B63"/>
    <mergeCell ref="A42:B43"/>
    <mergeCell ref="A5:U5"/>
    <mergeCell ref="E6:F6"/>
    <mergeCell ref="G6:H6"/>
    <mergeCell ref="I6:J6"/>
    <mergeCell ref="O6:P6"/>
    <mergeCell ref="Q6:R6"/>
    <mergeCell ref="S6:U6"/>
    <mergeCell ref="K6:L6"/>
    <mergeCell ref="M6:N6"/>
    <mergeCell ref="A6:B7"/>
    <mergeCell ref="A238:A241"/>
    <mergeCell ref="A264:A269"/>
    <mergeCell ref="A270:A277"/>
    <mergeCell ref="A14:B15"/>
    <mergeCell ref="A46:B47"/>
    <mergeCell ref="B70:B71"/>
    <mergeCell ref="B64:B65"/>
    <mergeCell ref="B22:B23"/>
    <mergeCell ref="A171:U171"/>
    <mergeCell ref="B32:B33"/>
    <mergeCell ref="D6:D7"/>
    <mergeCell ref="C6:C7"/>
    <mergeCell ref="B234:B235"/>
    <mergeCell ref="B270:B271"/>
    <mergeCell ref="A12:B13"/>
    <mergeCell ref="A10:B11"/>
    <mergeCell ref="B20:B21"/>
    <mergeCell ref="B18:B19"/>
    <mergeCell ref="A218:A237"/>
    <mergeCell ref="C46:C47"/>
    <mergeCell ref="B236:B237"/>
    <mergeCell ref="B226:B227"/>
    <mergeCell ref="B228:B229"/>
    <mergeCell ref="B86:B87"/>
    <mergeCell ref="A210:B211"/>
    <mergeCell ref="B142:B143"/>
    <mergeCell ref="B112:B113"/>
    <mergeCell ref="A164:C165"/>
    <mergeCell ref="C146:C147"/>
    <mergeCell ref="C122:C123"/>
    <mergeCell ref="C22:C23"/>
    <mergeCell ref="C24:C25"/>
    <mergeCell ref="C28:C29"/>
    <mergeCell ref="C30:C31"/>
    <mergeCell ref="C74:C75"/>
    <mergeCell ref="C72:C73"/>
    <mergeCell ref="C58:C59"/>
    <mergeCell ref="C70:C71"/>
    <mergeCell ref="C68:C69"/>
    <mergeCell ref="C38:C39"/>
    <mergeCell ref="C8:C9"/>
    <mergeCell ref="C10:C11"/>
    <mergeCell ref="C12:C13"/>
    <mergeCell ref="C14:C15"/>
    <mergeCell ref="C16:C17"/>
    <mergeCell ref="C56:C57"/>
    <mergeCell ref="C52:C53"/>
    <mergeCell ref="C18:C19"/>
    <mergeCell ref="C54:C55"/>
    <mergeCell ref="C20:C21"/>
    <mergeCell ref="C66:C67"/>
    <mergeCell ref="C64:C65"/>
    <mergeCell ref="C62:C63"/>
    <mergeCell ref="C60:C61"/>
    <mergeCell ref="C32:C33"/>
    <mergeCell ref="C50:C51"/>
    <mergeCell ref="C36:C37"/>
    <mergeCell ref="C42:C43"/>
    <mergeCell ref="C48:C49"/>
    <mergeCell ref="C44:C45"/>
    <mergeCell ref="C118:C119"/>
    <mergeCell ref="B98:B99"/>
    <mergeCell ref="A114:B115"/>
    <mergeCell ref="C114:C115"/>
    <mergeCell ref="C112:C113"/>
    <mergeCell ref="C108:C109"/>
    <mergeCell ref="C106:C107"/>
    <mergeCell ref="B102:B103"/>
    <mergeCell ref="A118:A131"/>
    <mergeCell ref="C104:C105"/>
    <mergeCell ref="B136:B137"/>
    <mergeCell ref="B130:B131"/>
    <mergeCell ref="B126:B127"/>
    <mergeCell ref="B124:B125"/>
    <mergeCell ref="B122:B123"/>
    <mergeCell ref="C132:C133"/>
    <mergeCell ref="B128:B129"/>
    <mergeCell ref="C126:C127"/>
    <mergeCell ref="C124:C125"/>
    <mergeCell ref="C96:C97"/>
    <mergeCell ref="C90:C91"/>
    <mergeCell ref="C88:C89"/>
    <mergeCell ref="C86:C87"/>
    <mergeCell ref="C102:C103"/>
    <mergeCell ref="C100:C101"/>
    <mergeCell ref="C98:C99"/>
    <mergeCell ref="C94:C95"/>
    <mergeCell ref="C138:C139"/>
    <mergeCell ref="C134:C135"/>
    <mergeCell ref="A148:B149"/>
    <mergeCell ref="C144:C145"/>
    <mergeCell ref="C148:C149"/>
    <mergeCell ref="C160:C161"/>
    <mergeCell ref="C158:C159"/>
    <mergeCell ref="C154:C155"/>
    <mergeCell ref="C152:C153"/>
    <mergeCell ref="C142:C143"/>
    <mergeCell ref="M172:N172"/>
    <mergeCell ref="S172:U172"/>
    <mergeCell ref="O172:P172"/>
    <mergeCell ref="Q172:R172"/>
    <mergeCell ref="B132:B133"/>
    <mergeCell ref="I172:J172"/>
    <mergeCell ref="B134:B135"/>
    <mergeCell ref="A172:B173"/>
    <mergeCell ref="C136:C137"/>
    <mergeCell ref="C140:C141"/>
    <mergeCell ref="D172:D173"/>
    <mergeCell ref="E172:F172"/>
    <mergeCell ref="G172:H172"/>
    <mergeCell ref="K172:L172"/>
    <mergeCell ref="B184:B185"/>
    <mergeCell ref="B186:B187"/>
    <mergeCell ref="C184:C185"/>
    <mergeCell ref="C186:C187"/>
    <mergeCell ref="C172:C173"/>
    <mergeCell ref="C182:C183"/>
    <mergeCell ref="A184:A191"/>
    <mergeCell ref="A192:A201"/>
    <mergeCell ref="B196:B197"/>
    <mergeCell ref="B194:B195"/>
    <mergeCell ref="B190:B191"/>
    <mergeCell ref="B188:B189"/>
    <mergeCell ref="A214:A217"/>
    <mergeCell ref="B214:B215"/>
    <mergeCell ref="B216:B217"/>
    <mergeCell ref="A212:B213"/>
    <mergeCell ref="B192:B193"/>
    <mergeCell ref="B298:B299"/>
    <mergeCell ref="B200:B201"/>
    <mergeCell ref="A204:B205"/>
    <mergeCell ref="B218:B219"/>
    <mergeCell ref="B220:B221"/>
    <mergeCell ref="B304:B305"/>
    <mergeCell ref="A282:A295"/>
    <mergeCell ref="B282:B283"/>
    <mergeCell ref="B284:B285"/>
    <mergeCell ref="B286:B287"/>
    <mergeCell ref="B288:B289"/>
    <mergeCell ref="B302:B303"/>
    <mergeCell ref="B290:B291"/>
    <mergeCell ref="B294:B295"/>
    <mergeCell ref="A296:A301"/>
    <mergeCell ref="C78:C79"/>
    <mergeCell ref="C80:C81"/>
    <mergeCell ref="C84:C85"/>
    <mergeCell ref="A78:A85"/>
    <mergeCell ref="B78:B79"/>
    <mergeCell ref="B80:B81"/>
    <mergeCell ref="B82:B83"/>
    <mergeCell ref="C82:C83"/>
    <mergeCell ref="B84:B85"/>
    <mergeCell ref="A328:C329"/>
    <mergeCell ref="A144:B145"/>
    <mergeCell ref="A150:B151"/>
    <mergeCell ref="C150:C151"/>
    <mergeCell ref="A156:B163"/>
    <mergeCell ref="C162:C163"/>
    <mergeCell ref="A146:B147"/>
    <mergeCell ref="B222:B223"/>
    <mergeCell ref="B224:B225"/>
    <mergeCell ref="C250:C251"/>
    <mergeCell ref="C242:C243"/>
    <mergeCell ref="A242:B243"/>
    <mergeCell ref="A244:A251"/>
    <mergeCell ref="B244:B245"/>
    <mergeCell ref="B246:B247"/>
    <mergeCell ref="B248:B249"/>
    <mergeCell ref="B250:B251"/>
    <mergeCell ref="C244:C245"/>
    <mergeCell ref="C188:C189"/>
    <mergeCell ref="A174:B175"/>
    <mergeCell ref="A176:B177"/>
    <mergeCell ref="A182:B183"/>
    <mergeCell ref="A116:B117"/>
    <mergeCell ref="C116:C117"/>
    <mergeCell ref="A132:A137"/>
    <mergeCell ref="A138:A143"/>
    <mergeCell ref="C130:C131"/>
    <mergeCell ref="C156:C157"/>
  </mergeCells>
  <printOptions horizontalCentered="1" verticalCentered="1"/>
  <pageMargins left="0.07874015748031496" right="0.35433070866141736" top="0" bottom="0.1968503937007874" header="0" footer="0"/>
  <pageSetup horizontalDpi="600" verticalDpi="600" orientation="portrait" paperSize="9" scale="95" r:id="rId1"/>
  <rowBreaks count="10" manualBreakCount="10">
    <brk id="48" max="20" man="1"/>
    <brk id="98" max="20" man="1"/>
    <brk id="145" max="20" man="1"/>
    <brk id="165" max="20" man="1"/>
    <brk id="191" max="255" man="1"/>
    <brk id="217" max="255" man="1"/>
    <brk id="237" max="255" man="1"/>
    <brk id="269" max="255" man="1"/>
    <brk id="295" max="255" man="1"/>
    <brk id="3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AF43"/>
  <sheetViews>
    <sheetView rightToLeft="1" zoomScale="80" zoomScaleNormal="80" zoomScalePageLayoutView="0" workbookViewId="0" topLeftCell="B26">
      <selection activeCell="H49" sqref="H49"/>
    </sheetView>
  </sheetViews>
  <sheetFormatPr defaultColWidth="9.00390625" defaultRowHeight="15"/>
  <cols>
    <col min="1" max="1" width="40.421875" style="1" customWidth="1"/>
    <col min="2" max="2" width="8.421875" style="1" customWidth="1"/>
    <col min="3" max="3" width="8.57421875" style="1" customWidth="1"/>
    <col min="4" max="4" width="8.421875" style="1" customWidth="1"/>
    <col min="5" max="5" width="8.28125" style="1" customWidth="1"/>
    <col min="6" max="6" width="4.8515625" style="1" bestFit="1" customWidth="1"/>
    <col min="7" max="7" width="4.421875" style="1" bestFit="1" customWidth="1"/>
    <col min="8" max="8" width="7.7109375" style="1" customWidth="1"/>
    <col min="9" max="9" width="6.421875" style="1" customWidth="1"/>
    <col min="10" max="11" width="8.140625" style="1" customWidth="1"/>
    <col min="12" max="12" width="4.8515625" style="1" bestFit="1" customWidth="1"/>
    <col min="13" max="13" width="7.00390625" style="1" customWidth="1"/>
    <col min="14" max="14" width="4.8515625" style="1" bestFit="1" customWidth="1"/>
    <col min="15" max="15" width="4.421875" style="1" bestFit="1" customWidth="1"/>
    <col min="16" max="17" width="7.00390625" style="1" customWidth="1"/>
    <col min="18" max="18" width="7.8515625" style="1" customWidth="1"/>
    <col min="19" max="19" width="4.421875" style="1" bestFit="1" customWidth="1"/>
    <col min="20" max="20" width="7.140625" style="1" customWidth="1"/>
    <col min="21" max="21" width="8.8515625" style="1" customWidth="1"/>
    <col min="22" max="22" width="4.8515625" style="1" bestFit="1" customWidth="1"/>
    <col min="23" max="23" width="4.421875" style="1" bestFit="1" customWidth="1"/>
    <col min="24" max="25" width="6.7109375" style="1" customWidth="1"/>
    <col min="26" max="26" width="7.7109375" style="1" customWidth="1"/>
    <col min="27" max="27" width="7.00390625" style="1" customWidth="1"/>
    <col min="28" max="28" width="7.57421875" style="1" customWidth="1"/>
    <col min="29" max="29" width="6.421875" style="1" customWidth="1"/>
    <col min="30" max="30" width="7.7109375" style="1" customWidth="1"/>
    <col min="31" max="31" width="7.421875" style="1" customWidth="1"/>
    <col min="32" max="32" width="11.421875" style="1" customWidth="1"/>
    <col min="33" max="16384" width="9.00390625" style="1" customWidth="1"/>
  </cols>
  <sheetData>
    <row r="3" spans="1:32" ht="27.75">
      <c r="A3" s="261" t="s">
        <v>363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</row>
    <row r="4" spans="1:32" ht="27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7.75">
      <c r="A5" s="260" t="s">
        <v>10</v>
      </c>
      <c r="B5" s="260" t="s">
        <v>11</v>
      </c>
      <c r="C5" s="260"/>
      <c r="D5" s="260" t="s">
        <v>203</v>
      </c>
      <c r="E5" s="260"/>
      <c r="F5" s="260" t="s">
        <v>12</v>
      </c>
      <c r="G5" s="260"/>
      <c r="H5" s="260" t="s">
        <v>13</v>
      </c>
      <c r="I5" s="260"/>
      <c r="J5" s="260" t="s">
        <v>14</v>
      </c>
      <c r="K5" s="260"/>
      <c r="L5" s="260" t="s">
        <v>15</v>
      </c>
      <c r="M5" s="260"/>
      <c r="N5" s="260" t="s">
        <v>16</v>
      </c>
      <c r="O5" s="260"/>
      <c r="P5" s="260" t="s">
        <v>17</v>
      </c>
      <c r="Q5" s="260"/>
      <c r="R5" s="260" t="s">
        <v>18</v>
      </c>
      <c r="S5" s="260"/>
      <c r="T5" s="260" t="s">
        <v>19</v>
      </c>
      <c r="U5" s="260"/>
      <c r="V5" s="260" t="s">
        <v>20</v>
      </c>
      <c r="W5" s="260"/>
      <c r="X5" s="260" t="s">
        <v>21</v>
      </c>
      <c r="Y5" s="260"/>
      <c r="Z5" s="260" t="s">
        <v>22</v>
      </c>
      <c r="AA5" s="260"/>
      <c r="AB5" s="260" t="s">
        <v>23</v>
      </c>
      <c r="AC5" s="260"/>
      <c r="AD5" s="260" t="s">
        <v>0</v>
      </c>
      <c r="AE5" s="260"/>
      <c r="AF5" s="260"/>
    </row>
    <row r="6" spans="1:32" ht="27.75">
      <c r="A6" s="260"/>
      <c r="B6" s="73" t="s">
        <v>1</v>
      </c>
      <c r="C6" s="73" t="s">
        <v>2</v>
      </c>
      <c r="D6" s="73" t="s">
        <v>1</v>
      </c>
      <c r="E6" s="73" t="s">
        <v>2</v>
      </c>
      <c r="F6" s="73" t="s">
        <v>1</v>
      </c>
      <c r="G6" s="73" t="s">
        <v>2</v>
      </c>
      <c r="H6" s="73" t="s">
        <v>1</v>
      </c>
      <c r="I6" s="73" t="s">
        <v>2</v>
      </c>
      <c r="J6" s="73" t="s">
        <v>1</v>
      </c>
      <c r="K6" s="73" t="s">
        <v>2</v>
      </c>
      <c r="L6" s="73" t="s">
        <v>1</v>
      </c>
      <c r="M6" s="73" t="s">
        <v>2</v>
      </c>
      <c r="N6" s="73" t="s">
        <v>1</v>
      </c>
      <c r="O6" s="73" t="s">
        <v>2</v>
      </c>
      <c r="P6" s="73" t="s">
        <v>1</v>
      </c>
      <c r="Q6" s="73" t="s">
        <v>2</v>
      </c>
      <c r="R6" s="73" t="s">
        <v>1</v>
      </c>
      <c r="S6" s="73" t="s">
        <v>2</v>
      </c>
      <c r="T6" s="73" t="s">
        <v>1</v>
      </c>
      <c r="U6" s="73" t="s">
        <v>2</v>
      </c>
      <c r="V6" s="73" t="s">
        <v>1</v>
      </c>
      <c r="W6" s="73" t="s">
        <v>2</v>
      </c>
      <c r="X6" s="73" t="s">
        <v>1</v>
      </c>
      <c r="Y6" s="73" t="s">
        <v>2</v>
      </c>
      <c r="Z6" s="73" t="s">
        <v>1</v>
      </c>
      <c r="AA6" s="73" t="s">
        <v>2</v>
      </c>
      <c r="AB6" s="73" t="s">
        <v>1</v>
      </c>
      <c r="AC6" s="73" t="s">
        <v>2</v>
      </c>
      <c r="AD6" s="73" t="s">
        <v>1</v>
      </c>
      <c r="AE6" s="73" t="s">
        <v>2</v>
      </c>
      <c r="AF6" s="73" t="s">
        <v>291</v>
      </c>
    </row>
    <row r="7" spans="1:32" ht="27.75">
      <c r="A7" s="72" t="s">
        <v>342</v>
      </c>
      <c r="B7" s="72">
        <v>355</v>
      </c>
      <c r="C7" s="72">
        <v>111</v>
      </c>
      <c r="D7" s="72">
        <v>221</v>
      </c>
      <c r="E7" s="72">
        <v>46</v>
      </c>
      <c r="F7" s="72">
        <v>5</v>
      </c>
      <c r="G7" s="72">
        <v>0</v>
      </c>
      <c r="H7" s="72">
        <v>28</v>
      </c>
      <c r="I7" s="72">
        <v>8</v>
      </c>
      <c r="J7" s="72">
        <v>30</v>
      </c>
      <c r="K7" s="72">
        <v>5</v>
      </c>
      <c r="L7" s="72">
        <v>17</v>
      </c>
      <c r="M7" s="72">
        <v>7</v>
      </c>
      <c r="N7" s="72">
        <v>20</v>
      </c>
      <c r="O7" s="72">
        <v>0</v>
      </c>
      <c r="P7" s="72">
        <v>18</v>
      </c>
      <c r="Q7" s="72">
        <v>2</v>
      </c>
      <c r="R7" s="72">
        <v>25</v>
      </c>
      <c r="S7" s="72">
        <v>4</v>
      </c>
      <c r="T7" s="72">
        <v>25</v>
      </c>
      <c r="U7" s="72">
        <v>5</v>
      </c>
      <c r="V7" s="72">
        <v>1</v>
      </c>
      <c r="W7" s="72">
        <v>0</v>
      </c>
      <c r="X7" s="72">
        <v>38</v>
      </c>
      <c r="Y7" s="72">
        <v>4</v>
      </c>
      <c r="Z7" s="72">
        <v>45</v>
      </c>
      <c r="AA7" s="72">
        <v>4</v>
      </c>
      <c r="AB7" s="72">
        <v>25</v>
      </c>
      <c r="AC7" s="72">
        <v>7</v>
      </c>
      <c r="AD7" s="74">
        <f>AB7+Z7+X7+V7+T7+R7+P7+N7+L7+J7+H7+F7+D7+B7</f>
        <v>853</v>
      </c>
      <c r="AE7" s="74">
        <f>AC7+AA7+Y7+W7+U7+S7+Q7+O7+M7+K7+I7+G7+E7+C7</f>
        <v>203</v>
      </c>
      <c r="AF7" s="74">
        <f>AE7+AD7</f>
        <v>1056</v>
      </c>
    </row>
    <row r="8" spans="1:32" ht="27.75">
      <c r="A8" s="72" t="s">
        <v>343</v>
      </c>
      <c r="B8" s="72">
        <v>283</v>
      </c>
      <c r="C8" s="72">
        <v>339</v>
      </c>
      <c r="D8" s="72">
        <v>293</v>
      </c>
      <c r="E8" s="72">
        <v>191</v>
      </c>
      <c r="F8" s="72">
        <v>7</v>
      </c>
      <c r="G8" s="72">
        <v>8</v>
      </c>
      <c r="H8" s="72">
        <v>13</v>
      </c>
      <c r="I8" s="72">
        <v>6</v>
      </c>
      <c r="J8" s="72">
        <v>18</v>
      </c>
      <c r="K8" s="72">
        <v>12</v>
      </c>
      <c r="L8" s="72">
        <v>4</v>
      </c>
      <c r="M8" s="72">
        <v>9</v>
      </c>
      <c r="N8" s="72">
        <v>7</v>
      </c>
      <c r="O8" s="72">
        <v>8</v>
      </c>
      <c r="P8" s="72">
        <v>5</v>
      </c>
      <c r="Q8" s="72">
        <v>6</v>
      </c>
      <c r="R8" s="72">
        <v>9</v>
      </c>
      <c r="S8" s="72">
        <v>9</v>
      </c>
      <c r="T8" s="72">
        <v>9</v>
      </c>
      <c r="U8" s="72">
        <v>5</v>
      </c>
      <c r="V8" s="72">
        <v>0</v>
      </c>
      <c r="W8" s="72">
        <v>3</v>
      </c>
      <c r="X8" s="72">
        <v>40</v>
      </c>
      <c r="Y8" s="72">
        <v>24</v>
      </c>
      <c r="Z8" s="72">
        <v>39</v>
      </c>
      <c r="AA8" s="72">
        <v>18</v>
      </c>
      <c r="AB8" s="72">
        <v>30</v>
      </c>
      <c r="AC8" s="72">
        <v>25</v>
      </c>
      <c r="AD8" s="74">
        <f aca="true" t="shared" si="0" ref="AD8:AE20">AB8+Z8+X8+V8+T8+R8+P8+N8+L8+J8+H8+F8+D8+B8</f>
        <v>757</v>
      </c>
      <c r="AE8" s="74">
        <f t="shared" si="0"/>
        <v>663</v>
      </c>
      <c r="AF8" s="74">
        <f aca="true" t="shared" si="1" ref="AF8:AF20">AE8+AD8</f>
        <v>1420</v>
      </c>
    </row>
    <row r="9" spans="1:32" ht="27.75">
      <c r="A9" s="72" t="s">
        <v>344</v>
      </c>
      <c r="B9" s="72">
        <v>389</v>
      </c>
      <c r="C9" s="72">
        <v>239</v>
      </c>
      <c r="D9" s="72">
        <v>158</v>
      </c>
      <c r="E9" s="72">
        <v>135</v>
      </c>
      <c r="F9" s="72">
        <v>2</v>
      </c>
      <c r="G9" s="72">
        <v>1</v>
      </c>
      <c r="H9" s="72">
        <v>7</v>
      </c>
      <c r="I9" s="72">
        <v>3</v>
      </c>
      <c r="J9" s="72">
        <v>7</v>
      </c>
      <c r="K9" s="72">
        <v>7</v>
      </c>
      <c r="L9" s="72">
        <v>11</v>
      </c>
      <c r="M9" s="72">
        <v>7</v>
      </c>
      <c r="N9" s="72">
        <v>8</v>
      </c>
      <c r="O9" s="72">
        <v>1</v>
      </c>
      <c r="P9" s="72">
        <v>6</v>
      </c>
      <c r="Q9" s="72">
        <v>2</v>
      </c>
      <c r="R9" s="72">
        <v>2</v>
      </c>
      <c r="S9" s="72">
        <v>3</v>
      </c>
      <c r="T9" s="72">
        <v>7</v>
      </c>
      <c r="U9" s="72">
        <v>7</v>
      </c>
      <c r="V9" s="72">
        <v>0</v>
      </c>
      <c r="W9" s="72">
        <v>0</v>
      </c>
      <c r="X9" s="72">
        <v>20</v>
      </c>
      <c r="Y9" s="72">
        <v>6</v>
      </c>
      <c r="Z9" s="72">
        <v>17</v>
      </c>
      <c r="AA9" s="72">
        <v>13</v>
      </c>
      <c r="AB9" s="72">
        <v>12</v>
      </c>
      <c r="AC9" s="72">
        <v>5</v>
      </c>
      <c r="AD9" s="74">
        <f t="shared" si="0"/>
        <v>646</v>
      </c>
      <c r="AE9" s="74">
        <f t="shared" si="0"/>
        <v>429</v>
      </c>
      <c r="AF9" s="74">
        <f t="shared" si="1"/>
        <v>1075</v>
      </c>
    </row>
    <row r="10" spans="1:32" ht="27.75">
      <c r="A10" s="72" t="s">
        <v>345</v>
      </c>
      <c r="B10" s="72">
        <v>8</v>
      </c>
      <c r="C10" s="72">
        <v>0</v>
      </c>
      <c r="D10" s="72">
        <v>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1</v>
      </c>
      <c r="K10" s="72">
        <v>0</v>
      </c>
      <c r="L10" s="72">
        <v>1</v>
      </c>
      <c r="M10" s="72">
        <v>0</v>
      </c>
      <c r="N10" s="72">
        <v>1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6</v>
      </c>
      <c r="Y10" s="72">
        <v>3</v>
      </c>
      <c r="Z10" s="72">
        <v>64</v>
      </c>
      <c r="AA10" s="72">
        <v>68</v>
      </c>
      <c r="AB10" s="72">
        <v>2</v>
      </c>
      <c r="AC10" s="72">
        <v>0</v>
      </c>
      <c r="AD10" s="74">
        <f t="shared" si="0"/>
        <v>87</v>
      </c>
      <c r="AE10" s="74">
        <f t="shared" si="0"/>
        <v>71</v>
      </c>
      <c r="AF10" s="74">
        <f t="shared" si="1"/>
        <v>158</v>
      </c>
    </row>
    <row r="11" spans="1:32" ht="27.75">
      <c r="A11" s="72" t="s">
        <v>346</v>
      </c>
      <c r="B11" s="72">
        <v>35</v>
      </c>
      <c r="C11" s="72">
        <v>50</v>
      </c>
      <c r="D11" s="72">
        <v>34</v>
      </c>
      <c r="E11" s="72">
        <v>77</v>
      </c>
      <c r="F11" s="72">
        <v>2</v>
      </c>
      <c r="G11" s="72">
        <v>2</v>
      </c>
      <c r="H11" s="72">
        <v>5</v>
      </c>
      <c r="I11" s="72">
        <v>5</v>
      </c>
      <c r="J11" s="72">
        <v>8</v>
      </c>
      <c r="K11" s="72">
        <v>10</v>
      </c>
      <c r="L11" s="72">
        <v>4</v>
      </c>
      <c r="M11" s="72">
        <v>5</v>
      </c>
      <c r="N11" s="72">
        <v>1</v>
      </c>
      <c r="O11" s="72">
        <v>6</v>
      </c>
      <c r="P11" s="72">
        <v>0</v>
      </c>
      <c r="Q11" s="72">
        <v>1</v>
      </c>
      <c r="R11" s="72">
        <v>4</v>
      </c>
      <c r="S11" s="72">
        <v>1</v>
      </c>
      <c r="T11" s="72">
        <v>3</v>
      </c>
      <c r="U11" s="72">
        <v>2</v>
      </c>
      <c r="V11" s="72">
        <v>0</v>
      </c>
      <c r="W11" s="72">
        <v>0</v>
      </c>
      <c r="X11" s="72">
        <v>0</v>
      </c>
      <c r="Y11" s="72">
        <v>6</v>
      </c>
      <c r="Z11" s="72">
        <v>5</v>
      </c>
      <c r="AA11" s="72">
        <v>7</v>
      </c>
      <c r="AB11" s="72">
        <v>7</v>
      </c>
      <c r="AC11" s="72">
        <v>13</v>
      </c>
      <c r="AD11" s="74">
        <f t="shared" si="0"/>
        <v>108</v>
      </c>
      <c r="AE11" s="74">
        <f t="shared" si="0"/>
        <v>185</v>
      </c>
      <c r="AF11" s="74">
        <f t="shared" si="1"/>
        <v>293</v>
      </c>
    </row>
    <row r="12" spans="1:32" ht="27.75">
      <c r="A12" s="72" t="s">
        <v>347</v>
      </c>
      <c r="B12" s="72">
        <v>0</v>
      </c>
      <c r="C12" s="72">
        <v>0</v>
      </c>
      <c r="D12" s="72">
        <v>2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1</v>
      </c>
      <c r="K12" s="72">
        <v>0</v>
      </c>
      <c r="L12" s="72">
        <v>0</v>
      </c>
      <c r="M12" s="72">
        <v>1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78</v>
      </c>
      <c r="AA12" s="72">
        <v>45</v>
      </c>
      <c r="AB12" s="72">
        <v>7</v>
      </c>
      <c r="AC12" s="72">
        <v>3</v>
      </c>
      <c r="AD12" s="74">
        <f t="shared" si="0"/>
        <v>88</v>
      </c>
      <c r="AE12" s="74">
        <f t="shared" si="0"/>
        <v>49</v>
      </c>
      <c r="AF12" s="74">
        <f t="shared" si="1"/>
        <v>137</v>
      </c>
    </row>
    <row r="13" spans="1:32" ht="27.75">
      <c r="A13" s="72" t="s">
        <v>348</v>
      </c>
      <c r="B13" s="72">
        <v>0</v>
      </c>
      <c r="C13" s="72">
        <v>1</v>
      </c>
      <c r="D13" s="72">
        <v>0</v>
      </c>
      <c r="E13" s="72">
        <v>1</v>
      </c>
      <c r="F13" s="72">
        <v>2</v>
      </c>
      <c r="G13" s="72">
        <v>1</v>
      </c>
      <c r="H13" s="72">
        <v>0</v>
      </c>
      <c r="I13" s="72">
        <v>0</v>
      </c>
      <c r="J13" s="72">
        <v>1</v>
      </c>
      <c r="K13" s="72">
        <v>1</v>
      </c>
      <c r="L13" s="72">
        <v>0</v>
      </c>
      <c r="M13" s="72">
        <v>1</v>
      </c>
      <c r="N13" s="72">
        <v>0</v>
      </c>
      <c r="O13" s="72">
        <v>2</v>
      </c>
      <c r="P13" s="72">
        <v>1</v>
      </c>
      <c r="Q13" s="72">
        <v>0</v>
      </c>
      <c r="R13" s="72">
        <v>3</v>
      </c>
      <c r="S13" s="72">
        <v>0</v>
      </c>
      <c r="T13" s="72">
        <v>1</v>
      </c>
      <c r="U13" s="72">
        <v>1</v>
      </c>
      <c r="V13" s="72">
        <v>0</v>
      </c>
      <c r="W13" s="72">
        <v>0</v>
      </c>
      <c r="X13" s="72">
        <v>36</v>
      </c>
      <c r="Y13" s="72">
        <v>116</v>
      </c>
      <c r="Z13" s="72">
        <v>6</v>
      </c>
      <c r="AA13" s="72">
        <v>2</v>
      </c>
      <c r="AB13" s="72">
        <v>1</v>
      </c>
      <c r="AC13" s="72">
        <v>0</v>
      </c>
      <c r="AD13" s="74">
        <f t="shared" si="0"/>
        <v>51</v>
      </c>
      <c r="AE13" s="74">
        <f t="shared" si="0"/>
        <v>126</v>
      </c>
      <c r="AF13" s="74">
        <f t="shared" si="1"/>
        <v>177</v>
      </c>
    </row>
    <row r="14" spans="1:32" ht="27.75">
      <c r="A14" s="72" t="s">
        <v>349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93</v>
      </c>
      <c r="AC14" s="72">
        <v>79</v>
      </c>
      <c r="AD14" s="74">
        <f t="shared" si="0"/>
        <v>93</v>
      </c>
      <c r="AE14" s="74">
        <f t="shared" si="0"/>
        <v>79</v>
      </c>
      <c r="AF14" s="74">
        <f t="shared" si="1"/>
        <v>172</v>
      </c>
    </row>
    <row r="15" spans="1:32" ht="27.75">
      <c r="A15" s="72" t="s">
        <v>350</v>
      </c>
      <c r="B15" s="72">
        <v>89</v>
      </c>
      <c r="C15" s="72">
        <v>161</v>
      </c>
      <c r="D15" s="72">
        <v>85</v>
      </c>
      <c r="E15" s="72">
        <v>229</v>
      </c>
      <c r="F15" s="72">
        <v>3</v>
      </c>
      <c r="G15" s="72">
        <v>2</v>
      </c>
      <c r="H15" s="72">
        <v>4</v>
      </c>
      <c r="I15" s="72">
        <v>7</v>
      </c>
      <c r="J15" s="72">
        <v>3</v>
      </c>
      <c r="K15" s="72">
        <v>3</v>
      </c>
      <c r="L15" s="72">
        <v>1</v>
      </c>
      <c r="M15" s="72">
        <v>1</v>
      </c>
      <c r="N15" s="72">
        <v>5</v>
      </c>
      <c r="O15" s="72">
        <v>2</v>
      </c>
      <c r="P15" s="72">
        <v>2</v>
      </c>
      <c r="Q15" s="72">
        <v>1</v>
      </c>
      <c r="R15" s="72">
        <v>0</v>
      </c>
      <c r="S15" s="72">
        <v>2</v>
      </c>
      <c r="T15" s="72">
        <v>5</v>
      </c>
      <c r="U15" s="72">
        <v>2</v>
      </c>
      <c r="V15" s="72">
        <v>0</v>
      </c>
      <c r="W15" s="72">
        <v>0</v>
      </c>
      <c r="X15" s="72">
        <v>4</v>
      </c>
      <c r="Y15" s="72">
        <v>2</v>
      </c>
      <c r="Z15" s="72">
        <v>22</v>
      </c>
      <c r="AA15" s="72">
        <v>8</v>
      </c>
      <c r="AB15" s="72">
        <v>5</v>
      </c>
      <c r="AC15" s="72">
        <v>7</v>
      </c>
      <c r="AD15" s="74">
        <f t="shared" si="0"/>
        <v>228</v>
      </c>
      <c r="AE15" s="74">
        <f t="shared" si="0"/>
        <v>427</v>
      </c>
      <c r="AF15" s="74">
        <f t="shared" si="1"/>
        <v>655</v>
      </c>
    </row>
    <row r="16" spans="1:32" ht="27.75">
      <c r="A16" s="72" t="s">
        <v>352</v>
      </c>
      <c r="B16" s="72">
        <v>22</v>
      </c>
      <c r="C16" s="72">
        <v>14</v>
      </c>
      <c r="D16" s="72">
        <v>60</v>
      </c>
      <c r="E16" s="72">
        <v>64</v>
      </c>
      <c r="F16" s="72">
        <v>0</v>
      </c>
      <c r="G16" s="72">
        <v>1</v>
      </c>
      <c r="H16" s="72">
        <v>5</v>
      </c>
      <c r="I16" s="72">
        <v>2</v>
      </c>
      <c r="J16" s="72">
        <v>9</v>
      </c>
      <c r="K16" s="72">
        <v>5</v>
      </c>
      <c r="L16" s="72">
        <v>9</v>
      </c>
      <c r="M16" s="72">
        <v>5</v>
      </c>
      <c r="N16" s="72">
        <v>4</v>
      </c>
      <c r="O16" s="72">
        <v>2</v>
      </c>
      <c r="P16" s="72">
        <v>1</v>
      </c>
      <c r="Q16" s="72">
        <v>1</v>
      </c>
      <c r="R16" s="72">
        <v>1</v>
      </c>
      <c r="S16" s="72">
        <v>2</v>
      </c>
      <c r="T16" s="72">
        <v>1</v>
      </c>
      <c r="U16" s="72">
        <v>0</v>
      </c>
      <c r="V16" s="72">
        <v>1</v>
      </c>
      <c r="W16" s="72">
        <v>0</v>
      </c>
      <c r="X16" s="72">
        <v>4</v>
      </c>
      <c r="Y16" s="72">
        <v>0</v>
      </c>
      <c r="Z16" s="72">
        <v>7</v>
      </c>
      <c r="AA16" s="72">
        <v>3</v>
      </c>
      <c r="AB16" s="72">
        <v>2</v>
      </c>
      <c r="AC16" s="72">
        <v>1</v>
      </c>
      <c r="AD16" s="74">
        <f t="shared" si="0"/>
        <v>126</v>
      </c>
      <c r="AE16" s="74">
        <f t="shared" si="0"/>
        <v>100</v>
      </c>
      <c r="AF16" s="74">
        <f t="shared" si="1"/>
        <v>226</v>
      </c>
    </row>
    <row r="17" spans="1:32" ht="27.75">
      <c r="A17" s="72" t="s">
        <v>353</v>
      </c>
      <c r="B17" s="72">
        <v>352</v>
      </c>
      <c r="C17" s="72">
        <v>460</v>
      </c>
      <c r="D17" s="72">
        <v>227</v>
      </c>
      <c r="E17" s="72">
        <v>275</v>
      </c>
      <c r="F17" s="72">
        <v>24</v>
      </c>
      <c r="G17" s="72">
        <v>14</v>
      </c>
      <c r="H17" s="72">
        <v>51</v>
      </c>
      <c r="I17" s="72">
        <v>58</v>
      </c>
      <c r="J17" s="72">
        <v>48</v>
      </c>
      <c r="K17" s="72">
        <v>56</v>
      </c>
      <c r="L17" s="72">
        <v>25</v>
      </c>
      <c r="M17" s="72">
        <v>37</v>
      </c>
      <c r="N17" s="72">
        <v>20</v>
      </c>
      <c r="O17" s="72">
        <v>28</v>
      </c>
      <c r="P17" s="72">
        <v>66</v>
      </c>
      <c r="Q17" s="72">
        <v>77</v>
      </c>
      <c r="R17" s="72">
        <v>31</v>
      </c>
      <c r="S17" s="72">
        <v>26</v>
      </c>
      <c r="T17" s="72">
        <v>76</v>
      </c>
      <c r="U17" s="72">
        <v>103</v>
      </c>
      <c r="V17" s="72">
        <v>7</v>
      </c>
      <c r="W17" s="72">
        <v>3</v>
      </c>
      <c r="X17" s="72">
        <v>51</v>
      </c>
      <c r="Y17" s="72">
        <v>77</v>
      </c>
      <c r="Z17" s="72">
        <v>102</v>
      </c>
      <c r="AA17" s="72">
        <v>115</v>
      </c>
      <c r="AB17" s="72">
        <v>82</v>
      </c>
      <c r="AC17" s="72">
        <v>118</v>
      </c>
      <c r="AD17" s="74">
        <f t="shared" si="0"/>
        <v>1162</v>
      </c>
      <c r="AE17" s="74">
        <f t="shared" si="0"/>
        <v>1447</v>
      </c>
      <c r="AF17" s="74">
        <f t="shared" si="1"/>
        <v>2609</v>
      </c>
    </row>
    <row r="18" spans="1:32" ht="27.75">
      <c r="A18" s="72" t="s">
        <v>354</v>
      </c>
      <c r="B18" s="72">
        <v>124</v>
      </c>
      <c r="C18" s="72">
        <v>113</v>
      </c>
      <c r="D18" s="72">
        <v>89</v>
      </c>
      <c r="E18" s="72">
        <v>89</v>
      </c>
      <c r="F18" s="72">
        <v>0</v>
      </c>
      <c r="G18" s="72">
        <v>1</v>
      </c>
      <c r="H18" s="72">
        <v>4</v>
      </c>
      <c r="I18" s="72">
        <v>2</v>
      </c>
      <c r="J18" s="72">
        <v>4</v>
      </c>
      <c r="K18" s="72">
        <v>5</v>
      </c>
      <c r="L18" s="72">
        <v>4</v>
      </c>
      <c r="M18" s="72">
        <v>2</v>
      </c>
      <c r="N18" s="72">
        <v>7</v>
      </c>
      <c r="O18" s="72">
        <v>3</v>
      </c>
      <c r="P18" s="72">
        <v>1</v>
      </c>
      <c r="Q18" s="72">
        <v>8</v>
      </c>
      <c r="R18" s="72">
        <v>5</v>
      </c>
      <c r="S18" s="72">
        <v>1</v>
      </c>
      <c r="T18" s="72">
        <v>4</v>
      </c>
      <c r="U18" s="72">
        <v>9</v>
      </c>
      <c r="V18" s="72">
        <v>1</v>
      </c>
      <c r="W18" s="72">
        <v>0</v>
      </c>
      <c r="X18" s="72">
        <v>9</v>
      </c>
      <c r="Y18" s="72">
        <v>6</v>
      </c>
      <c r="Z18" s="72">
        <v>15</v>
      </c>
      <c r="AA18" s="72">
        <v>10</v>
      </c>
      <c r="AB18" s="72">
        <v>9</v>
      </c>
      <c r="AC18" s="72">
        <v>11</v>
      </c>
      <c r="AD18" s="74">
        <f t="shared" si="0"/>
        <v>276</v>
      </c>
      <c r="AE18" s="74">
        <f t="shared" si="0"/>
        <v>260</v>
      </c>
      <c r="AF18" s="74">
        <f t="shared" si="1"/>
        <v>536</v>
      </c>
    </row>
    <row r="19" spans="1:32" ht="27.75">
      <c r="A19" s="72" t="s">
        <v>355</v>
      </c>
      <c r="B19" s="72">
        <v>48</v>
      </c>
      <c r="C19" s="72">
        <v>12</v>
      </c>
      <c r="D19" s="72">
        <v>24</v>
      </c>
      <c r="E19" s="72">
        <v>8</v>
      </c>
      <c r="F19" s="72">
        <v>1</v>
      </c>
      <c r="G19" s="72">
        <v>1</v>
      </c>
      <c r="H19" s="72">
        <v>3</v>
      </c>
      <c r="I19" s="72">
        <v>3</v>
      </c>
      <c r="J19" s="72">
        <v>5</v>
      </c>
      <c r="K19" s="72">
        <v>5</v>
      </c>
      <c r="L19" s="72">
        <v>0</v>
      </c>
      <c r="M19" s="72">
        <v>0</v>
      </c>
      <c r="N19" s="72">
        <v>3</v>
      </c>
      <c r="O19" s="72">
        <v>2</v>
      </c>
      <c r="P19" s="72">
        <v>3</v>
      </c>
      <c r="Q19" s="72">
        <v>0</v>
      </c>
      <c r="R19" s="72">
        <v>0</v>
      </c>
      <c r="S19" s="72">
        <v>1</v>
      </c>
      <c r="T19" s="72">
        <v>5</v>
      </c>
      <c r="U19" s="72">
        <v>2</v>
      </c>
      <c r="V19" s="72">
        <v>0</v>
      </c>
      <c r="W19" s="72">
        <v>0</v>
      </c>
      <c r="X19" s="72">
        <v>15</v>
      </c>
      <c r="Y19" s="72">
        <v>8</v>
      </c>
      <c r="Z19" s="72">
        <v>228</v>
      </c>
      <c r="AA19" s="72">
        <v>285</v>
      </c>
      <c r="AB19" s="72">
        <v>7</v>
      </c>
      <c r="AC19" s="72">
        <v>5</v>
      </c>
      <c r="AD19" s="74">
        <f t="shared" si="0"/>
        <v>342</v>
      </c>
      <c r="AE19" s="74">
        <f t="shared" si="0"/>
        <v>332</v>
      </c>
      <c r="AF19" s="74">
        <f t="shared" si="1"/>
        <v>674</v>
      </c>
    </row>
    <row r="20" spans="1:32" ht="27.75">
      <c r="A20" s="72" t="s">
        <v>356</v>
      </c>
      <c r="B20" s="72">
        <v>810</v>
      </c>
      <c r="C20" s="72">
        <v>812</v>
      </c>
      <c r="D20" s="72">
        <v>252</v>
      </c>
      <c r="E20" s="72">
        <v>250</v>
      </c>
      <c r="F20" s="72">
        <v>19</v>
      </c>
      <c r="G20" s="72">
        <v>15</v>
      </c>
      <c r="H20" s="72">
        <v>53</v>
      </c>
      <c r="I20" s="72">
        <v>32</v>
      </c>
      <c r="J20" s="72">
        <v>37</v>
      </c>
      <c r="K20" s="72">
        <v>30</v>
      </c>
      <c r="L20" s="72">
        <v>15</v>
      </c>
      <c r="M20" s="72">
        <v>26</v>
      </c>
      <c r="N20" s="72">
        <v>15</v>
      </c>
      <c r="O20" s="72">
        <v>15</v>
      </c>
      <c r="P20" s="72">
        <v>30</v>
      </c>
      <c r="Q20" s="72">
        <v>8</v>
      </c>
      <c r="R20" s="72">
        <v>20</v>
      </c>
      <c r="S20" s="72">
        <v>6</v>
      </c>
      <c r="T20" s="72">
        <v>60</v>
      </c>
      <c r="U20" s="72">
        <v>47</v>
      </c>
      <c r="V20" s="72">
        <v>1</v>
      </c>
      <c r="W20" s="72">
        <v>0</v>
      </c>
      <c r="X20" s="72">
        <v>70</v>
      </c>
      <c r="Y20" s="72">
        <v>51</v>
      </c>
      <c r="Z20" s="72">
        <v>50</v>
      </c>
      <c r="AA20" s="72">
        <v>30</v>
      </c>
      <c r="AB20" s="72">
        <v>69</v>
      </c>
      <c r="AC20" s="72">
        <v>54</v>
      </c>
      <c r="AD20" s="74">
        <f t="shared" si="0"/>
        <v>1501</v>
      </c>
      <c r="AE20" s="74">
        <f t="shared" si="0"/>
        <v>1376</v>
      </c>
      <c r="AF20" s="74">
        <f t="shared" si="1"/>
        <v>2877</v>
      </c>
    </row>
    <row r="21" spans="1:32" ht="27.75">
      <c r="A21" s="74" t="s">
        <v>99</v>
      </c>
      <c r="B21" s="74">
        <f>SUM(B7:B20)</f>
        <v>2515</v>
      </c>
      <c r="C21" s="74">
        <f aca="true" t="shared" si="2" ref="C21:AC21">SUM(C7:C20)</f>
        <v>2312</v>
      </c>
      <c r="D21" s="74">
        <f t="shared" si="2"/>
        <v>1449</v>
      </c>
      <c r="E21" s="74">
        <f t="shared" si="2"/>
        <v>1365</v>
      </c>
      <c r="F21" s="74">
        <f t="shared" si="2"/>
        <v>65</v>
      </c>
      <c r="G21" s="74">
        <f t="shared" si="2"/>
        <v>46</v>
      </c>
      <c r="H21" s="74">
        <f t="shared" si="2"/>
        <v>173</v>
      </c>
      <c r="I21" s="74">
        <f t="shared" si="2"/>
        <v>126</v>
      </c>
      <c r="J21" s="74">
        <f t="shared" si="2"/>
        <v>172</v>
      </c>
      <c r="K21" s="74">
        <f t="shared" si="2"/>
        <v>139</v>
      </c>
      <c r="L21" s="74">
        <f t="shared" si="2"/>
        <v>91</v>
      </c>
      <c r="M21" s="74">
        <f t="shared" si="2"/>
        <v>101</v>
      </c>
      <c r="N21" s="74">
        <f t="shared" si="2"/>
        <v>91</v>
      </c>
      <c r="O21" s="74">
        <f t="shared" si="2"/>
        <v>69</v>
      </c>
      <c r="P21" s="74">
        <f t="shared" si="2"/>
        <v>133</v>
      </c>
      <c r="Q21" s="74">
        <f t="shared" si="2"/>
        <v>106</v>
      </c>
      <c r="R21" s="74">
        <f t="shared" si="2"/>
        <v>100</v>
      </c>
      <c r="S21" s="74">
        <f t="shared" si="2"/>
        <v>55</v>
      </c>
      <c r="T21" s="74">
        <f t="shared" si="2"/>
        <v>196</v>
      </c>
      <c r="U21" s="74">
        <f t="shared" si="2"/>
        <v>183</v>
      </c>
      <c r="V21" s="74">
        <f t="shared" si="2"/>
        <v>11</v>
      </c>
      <c r="W21" s="74">
        <f t="shared" si="2"/>
        <v>6</v>
      </c>
      <c r="X21" s="74">
        <f t="shared" si="2"/>
        <v>293</v>
      </c>
      <c r="Y21" s="74">
        <f t="shared" si="2"/>
        <v>303</v>
      </c>
      <c r="Z21" s="74">
        <f t="shared" si="2"/>
        <v>678</v>
      </c>
      <c r="AA21" s="74">
        <f t="shared" si="2"/>
        <v>608</v>
      </c>
      <c r="AB21" s="74">
        <f t="shared" si="2"/>
        <v>351</v>
      </c>
      <c r="AC21" s="74">
        <f t="shared" si="2"/>
        <v>328</v>
      </c>
      <c r="AD21" s="74">
        <f>SUM(AD20,AD19,AD18,AD17,AD16,AD15,AD14,AD13,AD12,AD11,AD10,AD9,AD8,AD7)</f>
        <v>6318</v>
      </c>
      <c r="AE21" s="74">
        <f>SUM(AE20,AE19,AE18,AE17,AE16,AE15,AE14,AE13,AE12,AE11,AE10,AE9,AE8,AE7)</f>
        <v>5747</v>
      </c>
      <c r="AF21" s="74">
        <f>SUM(AF20,AF19,AF18,AF17,AF16,AF15,AF14,AF13,AF12,AF11,AF10,AF9,AF8,AF7)</f>
        <v>12065</v>
      </c>
    </row>
    <row r="25" spans="1:32" ht="27.75">
      <c r="A25" s="261" t="s">
        <v>364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</row>
    <row r="26" spans="1:32" ht="27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  <row r="27" spans="1:32" ht="27.75">
      <c r="A27" s="260" t="s">
        <v>10</v>
      </c>
      <c r="B27" s="260" t="s">
        <v>11</v>
      </c>
      <c r="C27" s="260"/>
      <c r="D27" s="260" t="s">
        <v>203</v>
      </c>
      <c r="E27" s="260"/>
      <c r="F27" s="260" t="s">
        <v>12</v>
      </c>
      <c r="G27" s="260"/>
      <c r="H27" s="260" t="s">
        <v>13</v>
      </c>
      <c r="I27" s="260"/>
      <c r="J27" s="260" t="s">
        <v>14</v>
      </c>
      <c r="K27" s="260"/>
      <c r="L27" s="260" t="s">
        <v>15</v>
      </c>
      <c r="M27" s="260"/>
      <c r="N27" s="260" t="s">
        <v>16</v>
      </c>
      <c r="O27" s="260"/>
      <c r="P27" s="260" t="s">
        <v>17</v>
      </c>
      <c r="Q27" s="260"/>
      <c r="R27" s="260" t="s">
        <v>18</v>
      </c>
      <c r="S27" s="260"/>
      <c r="T27" s="260" t="s">
        <v>19</v>
      </c>
      <c r="U27" s="260"/>
      <c r="V27" s="260" t="s">
        <v>20</v>
      </c>
      <c r="W27" s="260"/>
      <c r="X27" s="260" t="s">
        <v>21</v>
      </c>
      <c r="Y27" s="260"/>
      <c r="Z27" s="260" t="s">
        <v>22</v>
      </c>
      <c r="AA27" s="260"/>
      <c r="AB27" s="260" t="s">
        <v>23</v>
      </c>
      <c r="AC27" s="260"/>
      <c r="AD27" s="260" t="s">
        <v>0</v>
      </c>
      <c r="AE27" s="260"/>
      <c r="AF27" s="260"/>
    </row>
    <row r="28" spans="1:32" ht="27.75">
      <c r="A28" s="260"/>
      <c r="B28" s="73" t="s">
        <v>1</v>
      </c>
      <c r="C28" s="73" t="s">
        <v>2</v>
      </c>
      <c r="D28" s="73" t="s">
        <v>1</v>
      </c>
      <c r="E28" s="73" t="s">
        <v>2</v>
      </c>
      <c r="F28" s="73" t="s">
        <v>1</v>
      </c>
      <c r="G28" s="73" t="s">
        <v>2</v>
      </c>
      <c r="H28" s="73" t="s">
        <v>1</v>
      </c>
      <c r="I28" s="73" t="s">
        <v>2</v>
      </c>
      <c r="J28" s="73" t="s">
        <v>1</v>
      </c>
      <c r="K28" s="73" t="s">
        <v>2</v>
      </c>
      <c r="L28" s="73" t="s">
        <v>1</v>
      </c>
      <c r="M28" s="73" t="s">
        <v>2</v>
      </c>
      <c r="N28" s="73" t="s">
        <v>1</v>
      </c>
      <c r="O28" s="73" t="s">
        <v>2</v>
      </c>
      <c r="P28" s="73" t="s">
        <v>1</v>
      </c>
      <c r="Q28" s="73" t="s">
        <v>2</v>
      </c>
      <c r="R28" s="73" t="s">
        <v>1</v>
      </c>
      <c r="S28" s="73" t="s">
        <v>2</v>
      </c>
      <c r="T28" s="73" t="s">
        <v>1</v>
      </c>
      <c r="U28" s="73" t="s">
        <v>2</v>
      </c>
      <c r="V28" s="73" t="s">
        <v>1</v>
      </c>
      <c r="W28" s="73" t="s">
        <v>2</v>
      </c>
      <c r="X28" s="73" t="s">
        <v>1</v>
      </c>
      <c r="Y28" s="73" t="s">
        <v>2</v>
      </c>
      <c r="Z28" s="73" t="s">
        <v>1</v>
      </c>
      <c r="AA28" s="73" t="s">
        <v>2</v>
      </c>
      <c r="AB28" s="73" t="s">
        <v>1</v>
      </c>
      <c r="AC28" s="73" t="s">
        <v>2</v>
      </c>
      <c r="AD28" s="73" t="s">
        <v>1</v>
      </c>
      <c r="AE28" s="73" t="s">
        <v>2</v>
      </c>
      <c r="AF28" s="73" t="s">
        <v>291</v>
      </c>
    </row>
    <row r="29" spans="1:32" ht="27.75">
      <c r="A29" s="72" t="s">
        <v>342</v>
      </c>
      <c r="B29" s="72">
        <v>106</v>
      </c>
      <c r="C29" s="72">
        <v>27</v>
      </c>
      <c r="D29" s="72">
        <v>53</v>
      </c>
      <c r="E29" s="72">
        <v>5</v>
      </c>
      <c r="F29" s="72">
        <v>0</v>
      </c>
      <c r="G29" s="72">
        <v>0</v>
      </c>
      <c r="H29" s="72">
        <v>5</v>
      </c>
      <c r="I29" s="72">
        <v>0</v>
      </c>
      <c r="J29" s="72">
        <v>3</v>
      </c>
      <c r="K29" s="72">
        <v>0</v>
      </c>
      <c r="L29" s="72">
        <v>4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1</v>
      </c>
      <c r="S29" s="72">
        <v>0</v>
      </c>
      <c r="T29" s="72">
        <v>2</v>
      </c>
      <c r="U29" s="72">
        <v>0</v>
      </c>
      <c r="V29" s="72">
        <v>1</v>
      </c>
      <c r="W29" s="72">
        <v>0</v>
      </c>
      <c r="X29" s="72">
        <v>4</v>
      </c>
      <c r="Y29" s="72">
        <v>0</v>
      </c>
      <c r="Z29" s="72">
        <v>7</v>
      </c>
      <c r="AA29" s="72">
        <v>1</v>
      </c>
      <c r="AB29" s="72">
        <v>6</v>
      </c>
      <c r="AC29" s="72">
        <v>1</v>
      </c>
      <c r="AD29" s="74">
        <f>AB29+Z29+X29+V29+T29+R29+P29+N29+L29+J29+H29+F29+D29+B29</f>
        <v>192</v>
      </c>
      <c r="AE29" s="74">
        <f>AC29+AA29+Y29+W29+U29+S29+Q29+O29+M29+K29+I29+G29+E29+C29</f>
        <v>34</v>
      </c>
      <c r="AF29" s="74">
        <f>AE29+AD29</f>
        <v>226</v>
      </c>
    </row>
    <row r="30" spans="1:32" ht="27.75">
      <c r="A30" s="72" t="s">
        <v>343</v>
      </c>
      <c r="B30" s="72">
        <v>102</v>
      </c>
      <c r="C30" s="72">
        <v>109</v>
      </c>
      <c r="D30" s="72">
        <v>100</v>
      </c>
      <c r="E30" s="72">
        <v>36</v>
      </c>
      <c r="F30" s="72">
        <v>1</v>
      </c>
      <c r="G30" s="72">
        <v>3</v>
      </c>
      <c r="H30" s="72">
        <v>0</v>
      </c>
      <c r="I30" s="72">
        <v>1</v>
      </c>
      <c r="J30" s="72">
        <v>6</v>
      </c>
      <c r="K30" s="72">
        <v>3</v>
      </c>
      <c r="L30" s="72">
        <v>0</v>
      </c>
      <c r="M30" s="72">
        <v>1</v>
      </c>
      <c r="N30" s="72">
        <v>1</v>
      </c>
      <c r="O30" s="72">
        <v>1</v>
      </c>
      <c r="P30" s="72">
        <v>0</v>
      </c>
      <c r="Q30" s="72">
        <v>0</v>
      </c>
      <c r="R30" s="72">
        <v>2</v>
      </c>
      <c r="S30" s="72">
        <v>0</v>
      </c>
      <c r="T30" s="72">
        <v>3</v>
      </c>
      <c r="U30" s="72">
        <v>0</v>
      </c>
      <c r="V30" s="72">
        <v>0</v>
      </c>
      <c r="W30" s="72">
        <v>1</v>
      </c>
      <c r="X30" s="72">
        <v>2</v>
      </c>
      <c r="Y30" s="72">
        <v>0</v>
      </c>
      <c r="Z30" s="72">
        <v>12</v>
      </c>
      <c r="AA30" s="72">
        <v>1</v>
      </c>
      <c r="AB30" s="72">
        <v>9</v>
      </c>
      <c r="AC30" s="72">
        <v>3</v>
      </c>
      <c r="AD30" s="74">
        <f aca="true" t="shared" si="3" ref="AD30:AD42">AB30+Z30+X30+V30+T30+R30+P30+N30+L30+J30+H30+F30+D30+B30</f>
        <v>238</v>
      </c>
      <c r="AE30" s="74">
        <f aca="true" t="shared" si="4" ref="AE30:AE42">AC30+AA30+Y30+W30+U30+S30+Q30+O30+M30+K30+I30+G30+E30+C30</f>
        <v>159</v>
      </c>
      <c r="AF30" s="74">
        <f aca="true" t="shared" si="5" ref="AF30:AF42">AE30+AD30</f>
        <v>397</v>
      </c>
    </row>
    <row r="31" spans="1:32" ht="27.75">
      <c r="A31" s="72" t="s">
        <v>344</v>
      </c>
      <c r="B31" s="72">
        <v>108</v>
      </c>
      <c r="C31" s="72">
        <v>30</v>
      </c>
      <c r="D31" s="72">
        <v>23</v>
      </c>
      <c r="E31" s="72">
        <v>23</v>
      </c>
      <c r="F31" s="72">
        <v>1</v>
      </c>
      <c r="G31" s="72">
        <v>0</v>
      </c>
      <c r="H31" s="72">
        <v>0</v>
      </c>
      <c r="I31" s="72">
        <v>1</v>
      </c>
      <c r="J31" s="72">
        <v>1</v>
      </c>
      <c r="K31" s="72">
        <v>1</v>
      </c>
      <c r="L31" s="72">
        <v>3</v>
      </c>
      <c r="M31" s="72">
        <v>0</v>
      </c>
      <c r="N31" s="72">
        <v>0</v>
      </c>
      <c r="O31" s="72">
        <v>0</v>
      </c>
      <c r="P31" s="72">
        <v>2</v>
      </c>
      <c r="Q31" s="72">
        <v>0</v>
      </c>
      <c r="R31" s="72">
        <v>0</v>
      </c>
      <c r="S31" s="72">
        <v>0</v>
      </c>
      <c r="T31" s="72">
        <v>1</v>
      </c>
      <c r="U31" s="72">
        <v>2</v>
      </c>
      <c r="V31" s="72">
        <v>1</v>
      </c>
      <c r="W31" s="72">
        <v>0</v>
      </c>
      <c r="X31" s="72">
        <v>2</v>
      </c>
      <c r="Y31" s="72">
        <v>1</v>
      </c>
      <c r="Z31" s="72">
        <v>5</v>
      </c>
      <c r="AA31" s="72">
        <v>3</v>
      </c>
      <c r="AB31" s="72">
        <v>0</v>
      </c>
      <c r="AC31" s="72">
        <v>0</v>
      </c>
      <c r="AD31" s="74">
        <f t="shared" si="3"/>
        <v>147</v>
      </c>
      <c r="AE31" s="74">
        <f t="shared" si="4"/>
        <v>61</v>
      </c>
      <c r="AF31" s="74">
        <f t="shared" si="5"/>
        <v>208</v>
      </c>
    </row>
    <row r="32" spans="1:32" ht="27.75">
      <c r="A32" s="72" t="s">
        <v>345</v>
      </c>
      <c r="B32" s="72">
        <v>5</v>
      </c>
      <c r="C32" s="72">
        <v>0</v>
      </c>
      <c r="D32" s="72">
        <v>1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1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10</v>
      </c>
      <c r="AA32" s="72">
        <v>9</v>
      </c>
      <c r="AB32" s="72">
        <v>0</v>
      </c>
      <c r="AC32" s="72">
        <v>0</v>
      </c>
      <c r="AD32" s="74">
        <f t="shared" si="3"/>
        <v>17</v>
      </c>
      <c r="AE32" s="74">
        <f t="shared" si="4"/>
        <v>9</v>
      </c>
      <c r="AF32" s="74">
        <f t="shared" si="5"/>
        <v>26</v>
      </c>
    </row>
    <row r="33" spans="1:32" ht="27.75">
      <c r="A33" s="72" t="s">
        <v>346</v>
      </c>
      <c r="B33" s="72">
        <v>1</v>
      </c>
      <c r="C33" s="72">
        <v>0</v>
      </c>
      <c r="D33" s="72">
        <v>1</v>
      </c>
      <c r="E33" s="72">
        <v>3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4">
        <f t="shared" si="3"/>
        <v>2</v>
      </c>
      <c r="AE33" s="74">
        <f t="shared" si="4"/>
        <v>3</v>
      </c>
      <c r="AF33" s="74">
        <f t="shared" si="5"/>
        <v>5</v>
      </c>
    </row>
    <row r="34" spans="1:32" ht="27.75">
      <c r="A34" s="72" t="s">
        <v>347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4">
        <f t="shared" si="3"/>
        <v>0</v>
      </c>
      <c r="AE34" s="74">
        <f t="shared" si="4"/>
        <v>0</v>
      </c>
      <c r="AF34" s="74">
        <f t="shared" si="5"/>
        <v>0</v>
      </c>
    </row>
    <row r="35" spans="1:32" ht="27.75">
      <c r="A35" s="72" t="s">
        <v>348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4">
        <f t="shared" si="3"/>
        <v>0</v>
      </c>
      <c r="AE35" s="74">
        <f t="shared" si="4"/>
        <v>0</v>
      </c>
      <c r="AF35" s="74">
        <f t="shared" si="5"/>
        <v>0</v>
      </c>
    </row>
    <row r="36" spans="1:32" ht="27.75">
      <c r="A36" s="72" t="s">
        <v>349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4">
        <f t="shared" si="3"/>
        <v>0</v>
      </c>
      <c r="AE36" s="74">
        <f t="shared" si="4"/>
        <v>0</v>
      </c>
      <c r="AF36" s="74">
        <f t="shared" si="5"/>
        <v>0</v>
      </c>
    </row>
    <row r="37" spans="1:32" ht="27.75">
      <c r="A37" s="72" t="s">
        <v>350</v>
      </c>
      <c r="B37" s="72">
        <v>36</v>
      </c>
      <c r="C37" s="72">
        <v>48</v>
      </c>
      <c r="D37" s="72">
        <v>31</v>
      </c>
      <c r="E37" s="72">
        <v>29</v>
      </c>
      <c r="F37" s="72">
        <v>0</v>
      </c>
      <c r="G37" s="72">
        <v>0</v>
      </c>
      <c r="H37" s="72">
        <v>0</v>
      </c>
      <c r="I37" s="72">
        <v>2</v>
      </c>
      <c r="J37" s="72">
        <v>0</v>
      </c>
      <c r="K37" s="72">
        <v>0</v>
      </c>
      <c r="L37" s="72">
        <v>0</v>
      </c>
      <c r="M37" s="72">
        <v>0</v>
      </c>
      <c r="N37" s="72">
        <v>1</v>
      </c>
      <c r="O37" s="72">
        <v>0</v>
      </c>
      <c r="P37" s="72">
        <v>0</v>
      </c>
      <c r="Q37" s="72">
        <v>0</v>
      </c>
      <c r="R37" s="72">
        <v>1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1</v>
      </c>
      <c r="Y37" s="72">
        <v>0</v>
      </c>
      <c r="Z37" s="72">
        <v>8</v>
      </c>
      <c r="AA37" s="72">
        <v>3</v>
      </c>
      <c r="AB37" s="72">
        <v>1</v>
      </c>
      <c r="AC37" s="72">
        <v>2</v>
      </c>
      <c r="AD37" s="74">
        <f t="shared" si="3"/>
        <v>79</v>
      </c>
      <c r="AE37" s="74">
        <f t="shared" si="4"/>
        <v>84</v>
      </c>
      <c r="AF37" s="74">
        <f t="shared" si="5"/>
        <v>163</v>
      </c>
    </row>
    <row r="38" spans="1:32" ht="27.75">
      <c r="A38" s="72" t="s">
        <v>352</v>
      </c>
      <c r="B38" s="72">
        <v>6</v>
      </c>
      <c r="C38" s="72">
        <v>5</v>
      </c>
      <c r="D38" s="72">
        <v>17</v>
      </c>
      <c r="E38" s="72">
        <v>14</v>
      </c>
      <c r="F38" s="72">
        <v>0</v>
      </c>
      <c r="G38" s="72">
        <v>0</v>
      </c>
      <c r="H38" s="72">
        <v>0</v>
      </c>
      <c r="I38" s="72">
        <v>1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2</v>
      </c>
      <c r="AA38" s="72">
        <v>1</v>
      </c>
      <c r="AB38" s="72">
        <v>0</v>
      </c>
      <c r="AC38" s="72">
        <v>0</v>
      </c>
      <c r="AD38" s="74">
        <f t="shared" si="3"/>
        <v>25</v>
      </c>
      <c r="AE38" s="74">
        <f t="shared" si="4"/>
        <v>21</v>
      </c>
      <c r="AF38" s="74">
        <f t="shared" si="5"/>
        <v>46</v>
      </c>
    </row>
    <row r="39" spans="1:32" ht="27.75">
      <c r="A39" s="72" t="s">
        <v>353</v>
      </c>
      <c r="B39" s="72">
        <v>114</v>
      </c>
      <c r="C39" s="72">
        <v>132</v>
      </c>
      <c r="D39" s="72">
        <v>71</v>
      </c>
      <c r="E39" s="72">
        <v>66</v>
      </c>
      <c r="F39" s="72">
        <v>4</v>
      </c>
      <c r="G39" s="72">
        <v>3</v>
      </c>
      <c r="H39" s="72">
        <v>8</v>
      </c>
      <c r="I39" s="72">
        <v>8</v>
      </c>
      <c r="J39" s="72">
        <v>5</v>
      </c>
      <c r="K39" s="72">
        <v>4</v>
      </c>
      <c r="L39" s="72">
        <v>5</v>
      </c>
      <c r="M39" s="72">
        <v>5</v>
      </c>
      <c r="N39" s="72">
        <v>6</v>
      </c>
      <c r="O39" s="72">
        <v>8</v>
      </c>
      <c r="P39" s="72">
        <v>13</v>
      </c>
      <c r="Q39" s="72">
        <v>15</v>
      </c>
      <c r="R39" s="72">
        <v>8</v>
      </c>
      <c r="S39" s="72">
        <v>2</v>
      </c>
      <c r="T39" s="72">
        <v>19</v>
      </c>
      <c r="U39" s="72">
        <v>23</v>
      </c>
      <c r="V39" s="72">
        <v>3</v>
      </c>
      <c r="W39" s="72">
        <v>0</v>
      </c>
      <c r="X39" s="72">
        <v>23</v>
      </c>
      <c r="Y39" s="72">
        <v>20</v>
      </c>
      <c r="Z39" s="72">
        <v>29</v>
      </c>
      <c r="AA39" s="72">
        <v>33</v>
      </c>
      <c r="AB39" s="72">
        <v>20</v>
      </c>
      <c r="AC39" s="72">
        <v>31</v>
      </c>
      <c r="AD39" s="74">
        <f t="shared" si="3"/>
        <v>328</v>
      </c>
      <c r="AE39" s="74">
        <f t="shared" si="4"/>
        <v>350</v>
      </c>
      <c r="AF39" s="74">
        <f t="shared" si="5"/>
        <v>678</v>
      </c>
    </row>
    <row r="40" spans="1:32" ht="27.75">
      <c r="A40" s="72" t="s">
        <v>354</v>
      </c>
      <c r="B40" s="72">
        <v>22</v>
      </c>
      <c r="C40" s="72">
        <v>12</v>
      </c>
      <c r="D40" s="72">
        <v>19</v>
      </c>
      <c r="E40" s="72">
        <v>26</v>
      </c>
      <c r="F40" s="72">
        <v>0</v>
      </c>
      <c r="G40" s="72">
        <v>0</v>
      </c>
      <c r="H40" s="72">
        <v>1</v>
      </c>
      <c r="I40" s="72">
        <v>1</v>
      </c>
      <c r="J40" s="72">
        <v>1</v>
      </c>
      <c r="K40" s="72">
        <v>0</v>
      </c>
      <c r="L40" s="72">
        <v>1</v>
      </c>
      <c r="M40" s="72">
        <v>0</v>
      </c>
      <c r="N40" s="72">
        <v>2</v>
      </c>
      <c r="O40" s="72">
        <v>0</v>
      </c>
      <c r="P40" s="72">
        <v>0</v>
      </c>
      <c r="Q40" s="72">
        <v>4</v>
      </c>
      <c r="R40" s="72">
        <v>1</v>
      </c>
      <c r="S40" s="72">
        <v>1</v>
      </c>
      <c r="T40" s="72">
        <v>0</v>
      </c>
      <c r="U40" s="72">
        <v>2</v>
      </c>
      <c r="V40" s="72">
        <v>0</v>
      </c>
      <c r="W40" s="72">
        <v>0</v>
      </c>
      <c r="X40" s="72">
        <v>2</v>
      </c>
      <c r="Y40" s="72">
        <v>1</v>
      </c>
      <c r="Z40" s="72">
        <v>3</v>
      </c>
      <c r="AA40" s="72">
        <v>5</v>
      </c>
      <c r="AB40" s="72">
        <v>0</v>
      </c>
      <c r="AC40" s="72">
        <v>0</v>
      </c>
      <c r="AD40" s="74">
        <f t="shared" si="3"/>
        <v>52</v>
      </c>
      <c r="AE40" s="74">
        <f t="shared" si="4"/>
        <v>52</v>
      </c>
      <c r="AF40" s="74">
        <f t="shared" si="5"/>
        <v>104</v>
      </c>
    </row>
    <row r="41" spans="1:32" ht="27.75">
      <c r="A41" s="72" t="s">
        <v>355</v>
      </c>
      <c r="B41" s="72">
        <v>9</v>
      </c>
      <c r="C41" s="72">
        <v>1</v>
      </c>
      <c r="D41" s="72">
        <v>2</v>
      </c>
      <c r="E41" s="72">
        <v>0</v>
      </c>
      <c r="F41" s="72">
        <v>0</v>
      </c>
      <c r="G41" s="72">
        <v>0</v>
      </c>
      <c r="H41" s="72">
        <v>0</v>
      </c>
      <c r="I41" s="72">
        <v>1</v>
      </c>
      <c r="J41" s="72">
        <v>1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37</v>
      </c>
      <c r="AA41" s="72">
        <v>27</v>
      </c>
      <c r="AB41" s="72">
        <v>0</v>
      </c>
      <c r="AC41" s="72">
        <v>0</v>
      </c>
      <c r="AD41" s="74">
        <f t="shared" si="3"/>
        <v>49</v>
      </c>
      <c r="AE41" s="74">
        <f t="shared" si="4"/>
        <v>29</v>
      </c>
      <c r="AF41" s="74">
        <f t="shared" si="5"/>
        <v>78</v>
      </c>
    </row>
    <row r="42" spans="1:32" ht="27.75">
      <c r="A42" s="72" t="s">
        <v>356</v>
      </c>
      <c r="B42" s="72">
        <v>227</v>
      </c>
      <c r="C42" s="72">
        <v>163</v>
      </c>
      <c r="D42" s="72">
        <v>59</v>
      </c>
      <c r="E42" s="72">
        <v>41</v>
      </c>
      <c r="F42" s="72">
        <v>2</v>
      </c>
      <c r="G42" s="72">
        <v>3</v>
      </c>
      <c r="H42" s="72">
        <v>6</v>
      </c>
      <c r="I42" s="72">
        <v>9</v>
      </c>
      <c r="J42" s="72">
        <v>9</v>
      </c>
      <c r="K42" s="72">
        <v>2</v>
      </c>
      <c r="L42" s="72">
        <v>2</v>
      </c>
      <c r="M42" s="72">
        <v>3</v>
      </c>
      <c r="N42" s="72">
        <v>2</v>
      </c>
      <c r="O42" s="72">
        <v>5</v>
      </c>
      <c r="P42" s="72">
        <v>5</v>
      </c>
      <c r="Q42" s="72">
        <v>0</v>
      </c>
      <c r="R42" s="72">
        <v>6</v>
      </c>
      <c r="S42" s="72">
        <v>2</v>
      </c>
      <c r="T42" s="72">
        <v>3</v>
      </c>
      <c r="U42" s="72">
        <v>3</v>
      </c>
      <c r="V42" s="72">
        <v>1</v>
      </c>
      <c r="W42" s="72">
        <v>0</v>
      </c>
      <c r="X42" s="72">
        <v>7</v>
      </c>
      <c r="Y42" s="72">
        <v>1</v>
      </c>
      <c r="Z42" s="72">
        <v>12</v>
      </c>
      <c r="AA42" s="72">
        <v>1</v>
      </c>
      <c r="AB42" s="72">
        <v>12</v>
      </c>
      <c r="AC42" s="72">
        <v>1</v>
      </c>
      <c r="AD42" s="74">
        <f t="shared" si="3"/>
        <v>353</v>
      </c>
      <c r="AE42" s="74">
        <f t="shared" si="4"/>
        <v>234</v>
      </c>
      <c r="AF42" s="74">
        <f t="shared" si="5"/>
        <v>587</v>
      </c>
    </row>
    <row r="43" spans="1:32" ht="27.75">
      <c r="A43" s="74" t="s">
        <v>99</v>
      </c>
      <c r="B43" s="74">
        <f>SUM(B29:B42)</f>
        <v>736</v>
      </c>
      <c r="C43" s="74">
        <f aca="true" t="shared" si="6" ref="C43:AC43">SUM(C29:C42)</f>
        <v>527</v>
      </c>
      <c r="D43" s="74">
        <f t="shared" si="6"/>
        <v>377</v>
      </c>
      <c r="E43" s="74">
        <f t="shared" si="6"/>
        <v>243</v>
      </c>
      <c r="F43" s="74">
        <f t="shared" si="6"/>
        <v>8</v>
      </c>
      <c r="G43" s="74">
        <f t="shared" si="6"/>
        <v>9</v>
      </c>
      <c r="H43" s="74">
        <f t="shared" si="6"/>
        <v>20</v>
      </c>
      <c r="I43" s="74">
        <f t="shared" si="6"/>
        <v>24</v>
      </c>
      <c r="J43" s="74">
        <f t="shared" si="6"/>
        <v>26</v>
      </c>
      <c r="K43" s="74">
        <f t="shared" si="6"/>
        <v>10</v>
      </c>
      <c r="L43" s="74">
        <f t="shared" si="6"/>
        <v>16</v>
      </c>
      <c r="M43" s="74">
        <f t="shared" si="6"/>
        <v>9</v>
      </c>
      <c r="N43" s="74">
        <f t="shared" si="6"/>
        <v>12</v>
      </c>
      <c r="O43" s="74">
        <f t="shared" si="6"/>
        <v>14</v>
      </c>
      <c r="P43" s="74">
        <f t="shared" si="6"/>
        <v>20</v>
      </c>
      <c r="Q43" s="74">
        <f t="shared" si="6"/>
        <v>19</v>
      </c>
      <c r="R43" s="74">
        <f t="shared" si="6"/>
        <v>19</v>
      </c>
      <c r="S43" s="74">
        <f t="shared" si="6"/>
        <v>5</v>
      </c>
      <c r="T43" s="74">
        <f t="shared" si="6"/>
        <v>28</v>
      </c>
      <c r="U43" s="74">
        <f t="shared" si="6"/>
        <v>30</v>
      </c>
      <c r="V43" s="74">
        <f t="shared" si="6"/>
        <v>6</v>
      </c>
      <c r="W43" s="74">
        <f t="shared" si="6"/>
        <v>1</v>
      </c>
      <c r="X43" s="74">
        <f t="shared" si="6"/>
        <v>41</v>
      </c>
      <c r="Y43" s="74">
        <f t="shared" si="6"/>
        <v>23</v>
      </c>
      <c r="Z43" s="74">
        <f t="shared" si="6"/>
        <v>125</v>
      </c>
      <c r="AA43" s="74">
        <f t="shared" si="6"/>
        <v>84</v>
      </c>
      <c r="AB43" s="74">
        <f t="shared" si="6"/>
        <v>48</v>
      </c>
      <c r="AC43" s="74">
        <f t="shared" si="6"/>
        <v>38</v>
      </c>
      <c r="AD43" s="74">
        <f>SUM(AD42,AD41,AD40,AD39,AD38,AD37,AD36,AD35,AD34,AD33,AD32,AD31,AD30,AD29)</f>
        <v>1482</v>
      </c>
      <c r="AE43" s="74">
        <f>SUM(AE42,AE41,AE40,AE39,AE38,AE37,AE36,AE35,AE34,AE33,AE32,AE31,AE30,AE29)</f>
        <v>1036</v>
      </c>
      <c r="AF43" s="74">
        <f>SUM(AF42,AF41,AF40,AF39,AF38,AF37,AF36,AF35,AF34,AF33,AF32,AF31,AF30,AF29)</f>
        <v>2518</v>
      </c>
    </row>
  </sheetData>
  <sheetProtection/>
  <mergeCells count="34">
    <mergeCell ref="AD5:AF5"/>
    <mergeCell ref="R5:S5"/>
    <mergeCell ref="T5:U5"/>
    <mergeCell ref="V5:W5"/>
    <mergeCell ref="X5:Y5"/>
    <mergeCell ref="Z5:AA5"/>
    <mergeCell ref="AB5:AC5"/>
    <mergeCell ref="A3:AF3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A25:AF25"/>
    <mergeCell ref="A27:A28"/>
    <mergeCell ref="B27:C27"/>
    <mergeCell ref="D27:E27"/>
    <mergeCell ref="F27:G27"/>
    <mergeCell ref="H27:I27"/>
    <mergeCell ref="J27:K27"/>
    <mergeCell ref="L27:M27"/>
    <mergeCell ref="N27:O27"/>
    <mergeCell ref="P27:Q27"/>
    <mergeCell ref="AD27:AF27"/>
    <mergeCell ref="R27:S27"/>
    <mergeCell ref="T27:U27"/>
    <mergeCell ref="V27:W27"/>
    <mergeCell ref="X27:Y27"/>
    <mergeCell ref="Z27:AA27"/>
    <mergeCell ref="AB27:A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67"/>
  <sheetViews>
    <sheetView rightToLeft="1" zoomScale="60" zoomScaleNormal="60" zoomScaleSheetLayoutView="55" zoomScalePageLayoutView="0" workbookViewId="0" topLeftCell="D151">
      <selection activeCell="O172" sqref="O172"/>
    </sheetView>
  </sheetViews>
  <sheetFormatPr defaultColWidth="9.00390625" defaultRowHeight="15"/>
  <cols>
    <col min="1" max="1" width="7.140625" style="11" customWidth="1"/>
    <col min="2" max="2" width="18.140625" style="11" bestFit="1" customWidth="1"/>
    <col min="3" max="3" width="7.8515625" style="11" customWidth="1"/>
    <col min="4" max="4" width="15.7109375" style="11" customWidth="1"/>
    <col min="5" max="5" width="14.140625" style="11" customWidth="1"/>
    <col min="6" max="6" width="7.00390625" style="11" bestFit="1" customWidth="1"/>
    <col min="7" max="7" width="12.00390625" style="11" customWidth="1"/>
    <col min="8" max="8" width="10.7109375" style="11" customWidth="1"/>
    <col min="9" max="9" width="8.8515625" style="11" customWidth="1"/>
    <col min="10" max="10" width="11.421875" style="11" customWidth="1"/>
    <col min="11" max="11" width="10.421875" style="11" customWidth="1"/>
    <col min="12" max="12" width="11.421875" style="11" customWidth="1"/>
    <col min="13" max="13" width="11.8515625" style="11" customWidth="1"/>
    <col min="14" max="14" width="9.7109375" style="11" customWidth="1"/>
    <col min="15" max="15" width="9.28125" style="11" customWidth="1"/>
    <col min="16" max="16" width="11.8515625" style="11" customWidth="1"/>
    <col min="17" max="17" width="9.7109375" style="11" customWidth="1"/>
    <col min="18" max="18" width="10.8515625" style="11" customWidth="1"/>
    <col min="19" max="19" width="10.7109375" style="11" customWidth="1"/>
    <col min="20" max="20" width="10.00390625" style="11" customWidth="1"/>
    <col min="21" max="21" width="8.421875" style="11" customWidth="1"/>
    <col min="22" max="22" width="9.8515625" style="11" customWidth="1"/>
    <col min="23" max="24" width="8.8515625" style="11" customWidth="1"/>
    <col min="25" max="25" width="8.00390625" style="11" customWidth="1"/>
    <col min="26" max="26" width="9.7109375" style="11" customWidth="1"/>
    <col min="27" max="29" width="7.00390625" style="11" customWidth="1"/>
    <col min="30" max="30" width="10.140625" style="11" customWidth="1"/>
    <col min="31" max="31" width="7.00390625" style="11" customWidth="1"/>
    <col min="32" max="32" width="11.7109375" style="11" customWidth="1"/>
    <col min="33" max="33" width="12.00390625" style="11" customWidth="1"/>
    <col min="34" max="34" width="11.28125" style="11" customWidth="1"/>
    <col min="35" max="16384" width="9.00390625" style="11" customWidth="1"/>
  </cols>
  <sheetData>
    <row r="2" spans="1:34" ht="27.75">
      <c r="A2" s="166" t="s">
        <v>278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27.75">
      <c r="A3" s="164" t="s">
        <v>10</v>
      </c>
      <c r="B3" s="164"/>
      <c r="C3" s="164" t="s">
        <v>150</v>
      </c>
      <c r="D3" s="164" t="s">
        <v>11</v>
      </c>
      <c r="E3" s="164"/>
      <c r="F3" s="164" t="s">
        <v>203</v>
      </c>
      <c r="G3" s="164"/>
      <c r="H3" s="164" t="s">
        <v>12</v>
      </c>
      <c r="I3" s="164"/>
      <c r="J3" s="164" t="s">
        <v>13</v>
      </c>
      <c r="K3" s="164"/>
      <c r="L3" s="164" t="s">
        <v>14</v>
      </c>
      <c r="M3" s="164"/>
      <c r="N3" s="164" t="s">
        <v>15</v>
      </c>
      <c r="O3" s="164"/>
      <c r="P3" s="164" t="s">
        <v>16</v>
      </c>
      <c r="Q3" s="164"/>
      <c r="R3" s="164" t="s">
        <v>17</v>
      </c>
      <c r="S3" s="164"/>
      <c r="T3" s="164" t="s">
        <v>18</v>
      </c>
      <c r="U3" s="164"/>
      <c r="V3" s="164" t="s">
        <v>19</v>
      </c>
      <c r="W3" s="164"/>
      <c r="X3" s="164" t="s">
        <v>20</v>
      </c>
      <c r="Y3" s="164"/>
      <c r="Z3" s="164" t="s">
        <v>21</v>
      </c>
      <c r="AA3" s="164"/>
      <c r="AB3" s="164" t="s">
        <v>22</v>
      </c>
      <c r="AC3" s="164"/>
      <c r="AD3" s="164" t="s">
        <v>23</v>
      </c>
      <c r="AE3" s="164"/>
      <c r="AF3" s="164" t="s">
        <v>0</v>
      </c>
      <c r="AG3" s="164"/>
      <c r="AH3" s="164"/>
    </row>
    <row r="4" spans="1:34" ht="27.75">
      <c r="A4" s="164"/>
      <c r="B4" s="164"/>
      <c r="C4" s="164"/>
      <c r="D4" s="25" t="s">
        <v>1</v>
      </c>
      <c r="E4" s="25" t="s">
        <v>2</v>
      </c>
      <c r="F4" s="25" t="s">
        <v>1</v>
      </c>
      <c r="G4" s="25" t="s">
        <v>2</v>
      </c>
      <c r="H4" s="25" t="s">
        <v>1</v>
      </c>
      <c r="I4" s="25" t="s">
        <v>2</v>
      </c>
      <c r="J4" s="25" t="s">
        <v>1</v>
      </c>
      <c r="K4" s="25" t="s">
        <v>2</v>
      </c>
      <c r="L4" s="25" t="s">
        <v>1</v>
      </c>
      <c r="M4" s="25" t="s">
        <v>2</v>
      </c>
      <c r="N4" s="25" t="s">
        <v>1</v>
      </c>
      <c r="O4" s="25" t="s">
        <v>2</v>
      </c>
      <c r="P4" s="25" t="s">
        <v>1</v>
      </c>
      <c r="Q4" s="25" t="s">
        <v>2</v>
      </c>
      <c r="R4" s="25" t="s">
        <v>1</v>
      </c>
      <c r="S4" s="25" t="s">
        <v>2</v>
      </c>
      <c r="T4" s="25" t="s">
        <v>1</v>
      </c>
      <c r="U4" s="25" t="s">
        <v>2</v>
      </c>
      <c r="V4" s="25" t="s">
        <v>1</v>
      </c>
      <c r="W4" s="25" t="s">
        <v>2</v>
      </c>
      <c r="X4" s="25" t="s">
        <v>1</v>
      </c>
      <c r="Y4" s="25" t="s">
        <v>2</v>
      </c>
      <c r="Z4" s="25" t="s">
        <v>1</v>
      </c>
      <c r="AA4" s="25" t="s">
        <v>2</v>
      </c>
      <c r="AB4" s="25" t="s">
        <v>1</v>
      </c>
      <c r="AC4" s="25" t="s">
        <v>2</v>
      </c>
      <c r="AD4" s="25" t="s">
        <v>1</v>
      </c>
      <c r="AE4" s="25" t="s">
        <v>2</v>
      </c>
      <c r="AF4" s="25" t="s">
        <v>1</v>
      </c>
      <c r="AG4" s="25" t="s">
        <v>2</v>
      </c>
      <c r="AH4" s="25" t="s">
        <v>24</v>
      </c>
    </row>
    <row r="5" spans="1:34" ht="27.75">
      <c r="A5" s="152" t="s">
        <v>35</v>
      </c>
      <c r="B5" s="152"/>
      <c r="C5" s="12" t="s">
        <v>11</v>
      </c>
      <c r="D5" s="39">
        <v>508</v>
      </c>
      <c r="E5" s="39">
        <v>337</v>
      </c>
      <c r="F5" s="39">
        <v>339</v>
      </c>
      <c r="G5" s="39">
        <v>373</v>
      </c>
      <c r="H5" s="39">
        <v>14</v>
      </c>
      <c r="I5" s="39">
        <v>10</v>
      </c>
      <c r="J5" s="39">
        <v>153</v>
      </c>
      <c r="K5" s="39">
        <v>68</v>
      </c>
      <c r="L5" s="39">
        <v>208</v>
      </c>
      <c r="M5" s="39">
        <v>83</v>
      </c>
      <c r="N5" s="39">
        <v>68</v>
      </c>
      <c r="O5" s="39">
        <v>32</v>
      </c>
      <c r="P5" s="39">
        <v>143</v>
      </c>
      <c r="Q5" s="39">
        <v>91</v>
      </c>
      <c r="R5" s="39">
        <v>98</v>
      </c>
      <c r="S5" s="39">
        <v>23</v>
      </c>
      <c r="T5" s="39">
        <v>67</v>
      </c>
      <c r="U5" s="39">
        <v>15</v>
      </c>
      <c r="V5" s="39">
        <v>115</v>
      </c>
      <c r="W5" s="39">
        <v>39</v>
      </c>
      <c r="X5" s="39">
        <v>66</v>
      </c>
      <c r="Y5" s="39">
        <v>19</v>
      </c>
      <c r="Z5" s="39">
        <v>84</v>
      </c>
      <c r="AA5" s="39">
        <v>71</v>
      </c>
      <c r="AB5" s="39">
        <v>204</v>
      </c>
      <c r="AC5" s="39">
        <v>146</v>
      </c>
      <c r="AD5" s="39">
        <v>128</v>
      </c>
      <c r="AE5" s="39">
        <v>42</v>
      </c>
      <c r="AF5" s="44">
        <f>AD5+AB5+Z5+X5+V5+T5+R5+P5+N5+L5+J5+H5+F5+D5</f>
        <v>2195</v>
      </c>
      <c r="AG5" s="44">
        <f>AE5+AC5+AA5+Y5+W5+U5+S5+Q5+O5+M5+K5+I5+G5+E5</f>
        <v>1349</v>
      </c>
      <c r="AH5" s="44">
        <f>AG5+AF5</f>
        <v>3544</v>
      </c>
    </row>
    <row r="6" spans="1:34" ht="27.75">
      <c r="A6" s="152" t="s">
        <v>36</v>
      </c>
      <c r="B6" s="152"/>
      <c r="C6" s="12" t="s">
        <v>11</v>
      </c>
      <c r="D6" s="39">
        <v>275</v>
      </c>
      <c r="E6" s="39">
        <v>161</v>
      </c>
      <c r="F6" s="39">
        <v>182</v>
      </c>
      <c r="G6" s="39">
        <v>168</v>
      </c>
      <c r="H6" s="39">
        <v>6</v>
      </c>
      <c r="I6" s="39">
        <v>5</v>
      </c>
      <c r="J6" s="39">
        <v>39</v>
      </c>
      <c r="K6" s="39">
        <v>16</v>
      </c>
      <c r="L6" s="39">
        <v>42</v>
      </c>
      <c r="M6" s="39">
        <v>17</v>
      </c>
      <c r="N6" s="39">
        <v>23</v>
      </c>
      <c r="O6" s="39">
        <v>17</v>
      </c>
      <c r="P6" s="39">
        <v>52</v>
      </c>
      <c r="Q6" s="39">
        <v>26</v>
      </c>
      <c r="R6" s="39">
        <v>23</v>
      </c>
      <c r="S6" s="39">
        <v>5</v>
      </c>
      <c r="T6" s="39">
        <v>13</v>
      </c>
      <c r="U6" s="39">
        <v>6</v>
      </c>
      <c r="V6" s="39">
        <v>21</v>
      </c>
      <c r="W6" s="39">
        <v>9</v>
      </c>
      <c r="X6" s="39">
        <v>18</v>
      </c>
      <c r="Y6" s="39">
        <v>2</v>
      </c>
      <c r="Z6" s="39">
        <v>54</v>
      </c>
      <c r="AA6" s="39">
        <v>18</v>
      </c>
      <c r="AB6" s="39">
        <v>102</v>
      </c>
      <c r="AC6" s="39">
        <v>68</v>
      </c>
      <c r="AD6" s="39">
        <v>81</v>
      </c>
      <c r="AE6" s="39">
        <v>40</v>
      </c>
      <c r="AF6" s="44">
        <f aca="true" t="shared" si="0" ref="AF6:AG69">AD6+AB6+Z6+X6+V6+T6+R6+P6+N6+L6+J6+H6+F6+D6</f>
        <v>931</v>
      </c>
      <c r="AG6" s="44">
        <f aca="true" t="shared" si="1" ref="AG6:AG69">AE6+AC6+AA6+Y6+W6+U6+S6+Q6+O6+M6+K6+I6+G6+E6</f>
        <v>558</v>
      </c>
      <c r="AH6" s="44">
        <f aca="true" t="shared" si="2" ref="AH6:AH69">AG6+AF6</f>
        <v>1489</v>
      </c>
    </row>
    <row r="7" spans="1:34" ht="27.75">
      <c r="A7" s="152" t="s">
        <v>37</v>
      </c>
      <c r="B7" s="152"/>
      <c r="C7" s="12" t="s">
        <v>11</v>
      </c>
      <c r="D7" s="39">
        <v>139</v>
      </c>
      <c r="E7" s="39">
        <v>717</v>
      </c>
      <c r="F7" s="39">
        <v>61</v>
      </c>
      <c r="G7" s="39">
        <v>298</v>
      </c>
      <c r="H7" s="39">
        <v>5</v>
      </c>
      <c r="I7" s="39">
        <v>3</v>
      </c>
      <c r="J7" s="39">
        <v>5</v>
      </c>
      <c r="K7" s="39">
        <v>28</v>
      </c>
      <c r="L7" s="39">
        <v>17</v>
      </c>
      <c r="M7" s="39">
        <v>33</v>
      </c>
      <c r="N7" s="39">
        <v>2</v>
      </c>
      <c r="O7" s="39">
        <v>10</v>
      </c>
      <c r="P7" s="39">
        <v>15</v>
      </c>
      <c r="Q7" s="39">
        <v>49</v>
      </c>
      <c r="R7" s="39">
        <v>4</v>
      </c>
      <c r="S7" s="39">
        <v>41</v>
      </c>
      <c r="T7" s="39">
        <v>3</v>
      </c>
      <c r="U7" s="39">
        <v>13</v>
      </c>
      <c r="V7" s="39">
        <v>10</v>
      </c>
      <c r="W7" s="39">
        <v>26</v>
      </c>
      <c r="X7" s="39">
        <v>8</v>
      </c>
      <c r="Y7" s="39">
        <v>9</v>
      </c>
      <c r="Z7" s="39">
        <v>11</v>
      </c>
      <c r="AA7" s="39">
        <v>79</v>
      </c>
      <c r="AB7" s="39">
        <v>25</v>
      </c>
      <c r="AC7" s="39">
        <v>146</v>
      </c>
      <c r="AD7" s="39">
        <v>10</v>
      </c>
      <c r="AE7" s="39">
        <v>26</v>
      </c>
      <c r="AF7" s="44">
        <f t="shared" si="0"/>
        <v>315</v>
      </c>
      <c r="AG7" s="44">
        <f t="shared" si="1"/>
        <v>1478</v>
      </c>
      <c r="AH7" s="44">
        <f t="shared" si="2"/>
        <v>1793</v>
      </c>
    </row>
    <row r="8" spans="1:34" ht="27.75">
      <c r="A8" s="152" t="s">
        <v>38</v>
      </c>
      <c r="B8" s="152"/>
      <c r="C8" s="12" t="s">
        <v>11</v>
      </c>
      <c r="D8" s="39">
        <v>501</v>
      </c>
      <c r="E8" s="39">
        <v>319</v>
      </c>
      <c r="F8" s="39">
        <v>352</v>
      </c>
      <c r="G8" s="39">
        <v>221</v>
      </c>
      <c r="H8" s="39">
        <v>21</v>
      </c>
      <c r="I8" s="39">
        <v>6</v>
      </c>
      <c r="J8" s="39">
        <v>36</v>
      </c>
      <c r="K8" s="39">
        <v>11</v>
      </c>
      <c r="L8" s="39">
        <v>77</v>
      </c>
      <c r="M8" s="39">
        <v>19</v>
      </c>
      <c r="N8" s="39">
        <v>18</v>
      </c>
      <c r="O8" s="39">
        <v>16</v>
      </c>
      <c r="P8" s="39">
        <v>47</v>
      </c>
      <c r="Q8" s="39">
        <v>26</v>
      </c>
      <c r="R8" s="39">
        <v>34</v>
      </c>
      <c r="S8" s="39">
        <v>13</v>
      </c>
      <c r="T8" s="39">
        <v>24</v>
      </c>
      <c r="U8" s="39">
        <v>5</v>
      </c>
      <c r="V8" s="39">
        <v>44</v>
      </c>
      <c r="W8" s="39">
        <v>29</v>
      </c>
      <c r="X8" s="39">
        <v>17</v>
      </c>
      <c r="Y8" s="39">
        <v>2</v>
      </c>
      <c r="Z8" s="39">
        <v>162</v>
      </c>
      <c r="AA8" s="39">
        <v>116</v>
      </c>
      <c r="AB8" s="39">
        <v>222</v>
      </c>
      <c r="AC8" s="39">
        <v>86</v>
      </c>
      <c r="AD8" s="39">
        <v>46</v>
      </c>
      <c r="AE8" s="39">
        <v>24</v>
      </c>
      <c r="AF8" s="44">
        <f t="shared" si="0"/>
        <v>1601</v>
      </c>
      <c r="AG8" s="44">
        <f t="shared" si="1"/>
        <v>893</v>
      </c>
      <c r="AH8" s="44">
        <f t="shared" si="2"/>
        <v>2494</v>
      </c>
    </row>
    <row r="9" spans="1:34" ht="27.75">
      <c r="A9" s="152" t="s">
        <v>39</v>
      </c>
      <c r="B9" s="152"/>
      <c r="C9" s="12" t="s">
        <v>11</v>
      </c>
      <c r="D9" s="39">
        <v>255</v>
      </c>
      <c r="E9" s="39">
        <v>414</v>
      </c>
      <c r="F9" s="39">
        <v>145</v>
      </c>
      <c r="G9" s="39">
        <v>215</v>
      </c>
      <c r="H9" s="39">
        <v>3</v>
      </c>
      <c r="I9" s="39">
        <v>4</v>
      </c>
      <c r="J9" s="39">
        <v>16</v>
      </c>
      <c r="K9" s="39">
        <v>25</v>
      </c>
      <c r="L9" s="39">
        <v>35</v>
      </c>
      <c r="M9" s="39">
        <v>30</v>
      </c>
      <c r="N9" s="39">
        <v>15</v>
      </c>
      <c r="O9" s="39">
        <v>20</v>
      </c>
      <c r="P9" s="39">
        <v>21</v>
      </c>
      <c r="Q9" s="39">
        <v>17</v>
      </c>
      <c r="R9" s="39">
        <v>6</v>
      </c>
      <c r="S9" s="39">
        <v>11</v>
      </c>
      <c r="T9" s="39">
        <v>12</v>
      </c>
      <c r="U9" s="39">
        <v>6</v>
      </c>
      <c r="V9" s="39">
        <v>13</v>
      </c>
      <c r="W9" s="39">
        <v>12</v>
      </c>
      <c r="X9" s="39">
        <v>0</v>
      </c>
      <c r="Y9" s="39">
        <v>2</v>
      </c>
      <c r="Z9" s="39">
        <v>44</v>
      </c>
      <c r="AA9" s="39">
        <v>86</v>
      </c>
      <c r="AB9" s="39">
        <v>48</v>
      </c>
      <c r="AC9" s="39">
        <v>73</v>
      </c>
      <c r="AD9" s="39">
        <v>17</v>
      </c>
      <c r="AE9" s="39">
        <v>15</v>
      </c>
      <c r="AF9" s="44">
        <f t="shared" si="0"/>
        <v>630</v>
      </c>
      <c r="AG9" s="44">
        <f t="shared" si="1"/>
        <v>930</v>
      </c>
      <c r="AH9" s="44">
        <f t="shared" si="2"/>
        <v>1560</v>
      </c>
    </row>
    <row r="10" spans="1:34" ht="27.75">
      <c r="A10" s="155" t="s">
        <v>109</v>
      </c>
      <c r="B10" s="12" t="s">
        <v>125</v>
      </c>
      <c r="C10" s="12" t="s">
        <v>11</v>
      </c>
      <c r="D10" s="40">
        <v>373</v>
      </c>
      <c r="E10" s="40">
        <v>70</v>
      </c>
      <c r="F10" s="40">
        <v>175</v>
      </c>
      <c r="G10" s="40">
        <v>34</v>
      </c>
      <c r="H10" s="40">
        <v>12</v>
      </c>
      <c r="I10" s="40">
        <v>1</v>
      </c>
      <c r="J10" s="40">
        <v>30</v>
      </c>
      <c r="K10" s="40">
        <v>0</v>
      </c>
      <c r="L10" s="40">
        <v>28</v>
      </c>
      <c r="M10" s="40">
        <v>5</v>
      </c>
      <c r="N10" s="40">
        <v>22</v>
      </c>
      <c r="O10" s="40">
        <v>0</v>
      </c>
      <c r="P10" s="40">
        <v>25</v>
      </c>
      <c r="Q10" s="40">
        <v>4</v>
      </c>
      <c r="R10" s="40">
        <v>16</v>
      </c>
      <c r="S10" s="40">
        <v>3</v>
      </c>
      <c r="T10" s="40">
        <v>12</v>
      </c>
      <c r="U10" s="40">
        <v>2</v>
      </c>
      <c r="V10" s="40">
        <v>30</v>
      </c>
      <c r="W10" s="40">
        <v>1</v>
      </c>
      <c r="X10" s="40">
        <v>1</v>
      </c>
      <c r="Y10" s="40">
        <v>0</v>
      </c>
      <c r="Z10" s="40">
        <v>70</v>
      </c>
      <c r="AA10" s="40">
        <v>18</v>
      </c>
      <c r="AB10" s="40">
        <v>79</v>
      </c>
      <c r="AC10" s="40">
        <v>10</v>
      </c>
      <c r="AD10" s="40">
        <v>42</v>
      </c>
      <c r="AE10" s="40">
        <v>9</v>
      </c>
      <c r="AF10" s="44">
        <f t="shared" si="0"/>
        <v>915</v>
      </c>
      <c r="AG10" s="44">
        <f t="shared" si="1"/>
        <v>157</v>
      </c>
      <c r="AH10" s="44">
        <f t="shared" si="2"/>
        <v>1072</v>
      </c>
    </row>
    <row r="11" spans="1:34" ht="27.75">
      <c r="A11" s="155"/>
      <c r="B11" s="12" t="s">
        <v>126</v>
      </c>
      <c r="C11" s="12" t="s">
        <v>11</v>
      </c>
      <c r="D11" s="40">
        <v>250</v>
      </c>
      <c r="E11" s="40">
        <v>98</v>
      </c>
      <c r="F11" s="40">
        <v>136</v>
      </c>
      <c r="G11" s="40">
        <v>43</v>
      </c>
      <c r="H11" s="40">
        <v>22</v>
      </c>
      <c r="I11" s="40">
        <v>2</v>
      </c>
      <c r="J11" s="40">
        <v>17</v>
      </c>
      <c r="K11" s="40">
        <v>8</v>
      </c>
      <c r="L11" s="40">
        <v>16</v>
      </c>
      <c r="M11" s="40">
        <v>3</v>
      </c>
      <c r="N11" s="40">
        <v>17</v>
      </c>
      <c r="O11" s="40">
        <v>3</v>
      </c>
      <c r="P11" s="40">
        <v>16</v>
      </c>
      <c r="Q11" s="40">
        <v>2</v>
      </c>
      <c r="R11" s="40">
        <v>27</v>
      </c>
      <c r="S11" s="40">
        <v>0</v>
      </c>
      <c r="T11" s="40">
        <v>8</v>
      </c>
      <c r="U11" s="40">
        <v>2</v>
      </c>
      <c r="V11" s="40">
        <v>18</v>
      </c>
      <c r="W11" s="40">
        <v>2</v>
      </c>
      <c r="X11" s="40">
        <v>1</v>
      </c>
      <c r="Y11" s="40">
        <v>0</v>
      </c>
      <c r="Z11" s="40">
        <v>39</v>
      </c>
      <c r="AA11" s="40">
        <v>10</v>
      </c>
      <c r="AB11" s="40">
        <v>52</v>
      </c>
      <c r="AC11" s="40">
        <v>8</v>
      </c>
      <c r="AD11" s="40">
        <v>27</v>
      </c>
      <c r="AE11" s="40">
        <v>5</v>
      </c>
      <c r="AF11" s="44">
        <f t="shared" si="0"/>
        <v>646</v>
      </c>
      <c r="AG11" s="44">
        <f t="shared" si="1"/>
        <v>186</v>
      </c>
      <c r="AH11" s="44">
        <f t="shared" si="2"/>
        <v>832</v>
      </c>
    </row>
    <row r="12" spans="1:34" ht="27.75">
      <c r="A12" s="155"/>
      <c r="B12" s="12" t="s">
        <v>127</v>
      </c>
      <c r="C12" s="12" t="s">
        <v>11</v>
      </c>
      <c r="D12" s="40">
        <v>299</v>
      </c>
      <c r="E12" s="40">
        <v>112</v>
      </c>
      <c r="F12" s="40">
        <v>179</v>
      </c>
      <c r="G12" s="40">
        <v>53</v>
      </c>
      <c r="H12" s="40">
        <v>11</v>
      </c>
      <c r="I12" s="40">
        <v>1</v>
      </c>
      <c r="J12" s="40">
        <v>22</v>
      </c>
      <c r="K12" s="40">
        <v>7</v>
      </c>
      <c r="L12" s="40">
        <v>22</v>
      </c>
      <c r="M12" s="40">
        <v>6</v>
      </c>
      <c r="N12" s="40">
        <v>26</v>
      </c>
      <c r="O12" s="40">
        <v>7</v>
      </c>
      <c r="P12" s="40">
        <v>19</v>
      </c>
      <c r="Q12" s="40">
        <v>4</v>
      </c>
      <c r="R12" s="40">
        <v>48</v>
      </c>
      <c r="S12" s="40">
        <v>9</v>
      </c>
      <c r="T12" s="40">
        <v>13</v>
      </c>
      <c r="U12" s="40">
        <v>3</v>
      </c>
      <c r="V12" s="40">
        <v>43</v>
      </c>
      <c r="W12" s="40">
        <v>3</v>
      </c>
      <c r="X12" s="40">
        <v>0</v>
      </c>
      <c r="Y12" s="40">
        <v>0</v>
      </c>
      <c r="Z12" s="40">
        <v>54</v>
      </c>
      <c r="AA12" s="40">
        <v>16</v>
      </c>
      <c r="AB12" s="40">
        <v>109</v>
      </c>
      <c r="AC12" s="40">
        <v>49</v>
      </c>
      <c r="AD12" s="40">
        <v>30</v>
      </c>
      <c r="AE12" s="40">
        <v>14</v>
      </c>
      <c r="AF12" s="44">
        <f t="shared" si="0"/>
        <v>875</v>
      </c>
      <c r="AG12" s="44">
        <f t="shared" si="1"/>
        <v>284</v>
      </c>
      <c r="AH12" s="44">
        <f t="shared" si="2"/>
        <v>1159</v>
      </c>
    </row>
    <row r="13" spans="1:34" ht="55.5">
      <c r="A13" s="155"/>
      <c r="B13" s="12" t="s">
        <v>128</v>
      </c>
      <c r="C13" s="12" t="s">
        <v>11</v>
      </c>
      <c r="D13" s="40">
        <v>363</v>
      </c>
      <c r="E13" s="40">
        <v>132</v>
      </c>
      <c r="F13" s="40">
        <v>150</v>
      </c>
      <c r="G13" s="40">
        <v>71</v>
      </c>
      <c r="H13" s="40">
        <v>12</v>
      </c>
      <c r="I13" s="40">
        <v>5</v>
      </c>
      <c r="J13" s="40">
        <v>28</v>
      </c>
      <c r="K13" s="40">
        <v>9</v>
      </c>
      <c r="L13" s="40">
        <v>35</v>
      </c>
      <c r="M13" s="40">
        <v>9</v>
      </c>
      <c r="N13" s="40">
        <v>14</v>
      </c>
      <c r="O13" s="40">
        <v>6</v>
      </c>
      <c r="P13" s="40">
        <v>34</v>
      </c>
      <c r="Q13" s="40">
        <v>7</v>
      </c>
      <c r="R13" s="40">
        <v>16</v>
      </c>
      <c r="S13" s="40">
        <v>2</v>
      </c>
      <c r="T13" s="40">
        <v>19</v>
      </c>
      <c r="U13" s="40">
        <v>2</v>
      </c>
      <c r="V13" s="40">
        <v>14</v>
      </c>
      <c r="W13" s="40">
        <v>6</v>
      </c>
      <c r="X13" s="40">
        <v>3</v>
      </c>
      <c r="Y13" s="40">
        <v>0</v>
      </c>
      <c r="Z13" s="40">
        <v>48</v>
      </c>
      <c r="AA13" s="40">
        <v>15</v>
      </c>
      <c r="AB13" s="40">
        <v>78</v>
      </c>
      <c r="AC13" s="40">
        <v>17</v>
      </c>
      <c r="AD13" s="40">
        <v>24</v>
      </c>
      <c r="AE13" s="40">
        <v>13</v>
      </c>
      <c r="AF13" s="44">
        <f t="shared" si="0"/>
        <v>838</v>
      </c>
      <c r="AG13" s="44">
        <f t="shared" si="1"/>
        <v>294</v>
      </c>
      <c r="AH13" s="44">
        <f t="shared" si="2"/>
        <v>1132</v>
      </c>
    </row>
    <row r="14" spans="1:34" ht="27.75">
      <c r="A14" s="155"/>
      <c r="B14" s="12" t="s">
        <v>132</v>
      </c>
      <c r="C14" s="12" t="s">
        <v>11</v>
      </c>
      <c r="D14" s="40">
        <v>312</v>
      </c>
      <c r="E14" s="40">
        <v>208</v>
      </c>
      <c r="F14" s="40">
        <v>186</v>
      </c>
      <c r="G14" s="40">
        <v>163</v>
      </c>
      <c r="H14" s="40">
        <v>18</v>
      </c>
      <c r="I14" s="40">
        <v>7</v>
      </c>
      <c r="J14" s="40">
        <v>47</v>
      </c>
      <c r="K14" s="40">
        <v>16</v>
      </c>
      <c r="L14" s="40">
        <v>36</v>
      </c>
      <c r="M14" s="40">
        <v>14</v>
      </c>
      <c r="N14" s="40">
        <v>18</v>
      </c>
      <c r="O14" s="40">
        <v>8</v>
      </c>
      <c r="P14" s="40">
        <v>18</v>
      </c>
      <c r="Q14" s="40">
        <v>10</v>
      </c>
      <c r="R14" s="40">
        <v>18</v>
      </c>
      <c r="S14" s="40">
        <v>11</v>
      </c>
      <c r="T14" s="40">
        <v>18</v>
      </c>
      <c r="U14" s="40">
        <v>9</v>
      </c>
      <c r="V14" s="40">
        <v>14</v>
      </c>
      <c r="W14" s="40">
        <v>8</v>
      </c>
      <c r="X14" s="40">
        <v>0</v>
      </c>
      <c r="Y14" s="40">
        <v>0</v>
      </c>
      <c r="Z14" s="40">
        <v>31</v>
      </c>
      <c r="AA14" s="40">
        <v>16</v>
      </c>
      <c r="AB14" s="40">
        <v>60</v>
      </c>
      <c r="AC14" s="40">
        <v>49</v>
      </c>
      <c r="AD14" s="40">
        <v>36</v>
      </c>
      <c r="AE14" s="40">
        <v>26</v>
      </c>
      <c r="AF14" s="44">
        <f t="shared" si="0"/>
        <v>812</v>
      </c>
      <c r="AG14" s="44">
        <f t="shared" si="1"/>
        <v>545</v>
      </c>
      <c r="AH14" s="44">
        <f t="shared" si="2"/>
        <v>1357</v>
      </c>
    </row>
    <row r="15" spans="1:34" ht="27.75">
      <c r="A15" s="155"/>
      <c r="B15" s="12" t="s">
        <v>268</v>
      </c>
      <c r="C15" s="12" t="s">
        <v>11</v>
      </c>
      <c r="D15" s="40">
        <v>115</v>
      </c>
      <c r="E15" s="40">
        <v>23</v>
      </c>
      <c r="F15" s="40">
        <v>79</v>
      </c>
      <c r="G15" s="40">
        <v>19</v>
      </c>
      <c r="H15" s="40">
        <v>9</v>
      </c>
      <c r="I15" s="40">
        <v>1</v>
      </c>
      <c r="J15" s="40">
        <v>23</v>
      </c>
      <c r="K15" s="40">
        <v>1</v>
      </c>
      <c r="L15" s="40">
        <v>15</v>
      </c>
      <c r="M15" s="40">
        <v>6</v>
      </c>
      <c r="N15" s="40">
        <v>12</v>
      </c>
      <c r="O15" s="40">
        <v>1</v>
      </c>
      <c r="P15" s="40">
        <v>15</v>
      </c>
      <c r="Q15" s="40">
        <v>1</v>
      </c>
      <c r="R15" s="40">
        <v>13</v>
      </c>
      <c r="S15" s="40">
        <v>2</v>
      </c>
      <c r="T15" s="40">
        <v>11</v>
      </c>
      <c r="U15" s="40">
        <v>0</v>
      </c>
      <c r="V15" s="40">
        <v>18</v>
      </c>
      <c r="W15" s="40">
        <v>4</v>
      </c>
      <c r="X15" s="40">
        <v>5</v>
      </c>
      <c r="Y15" s="40">
        <v>0</v>
      </c>
      <c r="Z15" s="40">
        <v>41</v>
      </c>
      <c r="AA15" s="40">
        <v>14</v>
      </c>
      <c r="AB15" s="40">
        <v>42</v>
      </c>
      <c r="AC15" s="40">
        <v>12</v>
      </c>
      <c r="AD15" s="40">
        <v>22</v>
      </c>
      <c r="AE15" s="40">
        <v>5</v>
      </c>
      <c r="AF15" s="44">
        <f t="shared" si="0"/>
        <v>420</v>
      </c>
      <c r="AG15" s="44">
        <f t="shared" si="1"/>
        <v>89</v>
      </c>
      <c r="AH15" s="44">
        <f t="shared" si="2"/>
        <v>509</v>
      </c>
    </row>
    <row r="16" spans="1:34" ht="27.75">
      <c r="A16" s="155"/>
      <c r="B16" s="12" t="s">
        <v>130</v>
      </c>
      <c r="C16" s="12" t="s">
        <v>11</v>
      </c>
      <c r="D16" s="40">
        <v>114</v>
      </c>
      <c r="E16" s="40">
        <v>90</v>
      </c>
      <c r="F16" s="40">
        <v>66</v>
      </c>
      <c r="G16" s="40">
        <v>56</v>
      </c>
      <c r="H16" s="40">
        <v>10</v>
      </c>
      <c r="I16" s="40">
        <v>2</v>
      </c>
      <c r="J16" s="40">
        <v>19</v>
      </c>
      <c r="K16" s="40">
        <v>10</v>
      </c>
      <c r="L16" s="40">
        <v>28</v>
      </c>
      <c r="M16" s="40">
        <v>5</v>
      </c>
      <c r="N16" s="40">
        <v>10</v>
      </c>
      <c r="O16" s="40">
        <v>7</v>
      </c>
      <c r="P16" s="40">
        <v>19</v>
      </c>
      <c r="Q16" s="40">
        <v>13</v>
      </c>
      <c r="R16" s="40">
        <v>5</v>
      </c>
      <c r="S16" s="40">
        <v>5</v>
      </c>
      <c r="T16" s="40">
        <v>8</v>
      </c>
      <c r="U16" s="40">
        <v>8</v>
      </c>
      <c r="V16" s="40">
        <v>6</v>
      </c>
      <c r="W16" s="40">
        <v>4</v>
      </c>
      <c r="X16" s="40">
        <v>2</v>
      </c>
      <c r="Y16" s="40">
        <v>2</v>
      </c>
      <c r="Z16" s="40">
        <v>2</v>
      </c>
      <c r="AA16" s="40">
        <v>11</v>
      </c>
      <c r="AB16" s="40">
        <v>24</v>
      </c>
      <c r="AC16" s="40">
        <v>19</v>
      </c>
      <c r="AD16" s="40">
        <v>13</v>
      </c>
      <c r="AE16" s="40">
        <v>4</v>
      </c>
      <c r="AF16" s="44">
        <f t="shared" si="0"/>
        <v>326</v>
      </c>
      <c r="AG16" s="44">
        <f t="shared" si="1"/>
        <v>236</v>
      </c>
      <c r="AH16" s="44">
        <f t="shared" si="2"/>
        <v>562</v>
      </c>
    </row>
    <row r="17" spans="1:34" ht="27.75">
      <c r="A17" s="155"/>
      <c r="B17" s="12" t="s">
        <v>131</v>
      </c>
      <c r="C17" s="12" t="s">
        <v>11</v>
      </c>
      <c r="D17" s="40">
        <v>93</v>
      </c>
      <c r="E17" s="40">
        <v>64</v>
      </c>
      <c r="F17" s="40">
        <v>59</v>
      </c>
      <c r="G17" s="40">
        <v>47</v>
      </c>
      <c r="H17" s="40">
        <v>11</v>
      </c>
      <c r="I17" s="40">
        <v>2</v>
      </c>
      <c r="J17" s="40">
        <v>15</v>
      </c>
      <c r="K17" s="40">
        <v>9</v>
      </c>
      <c r="L17" s="40">
        <v>41</v>
      </c>
      <c r="M17" s="40">
        <v>29</v>
      </c>
      <c r="N17" s="40">
        <v>27</v>
      </c>
      <c r="O17" s="40">
        <v>19</v>
      </c>
      <c r="P17" s="40">
        <v>17</v>
      </c>
      <c r="Q17" s="40">
        <v>14</v>
      </c>
      <c r="R17" s="40">
        <v>23</v>
      </c>
      <c r="S17" s="40">
        <v>7</v>
      </c>
      <c r="T17" s="40">
        <v>15</v>
      </c>
      <c r="U17" s="40">
        <v>5</v>
      </c>
      <c r="V17" s="40">
        <v>13</v>
      </c>
      <c r="W17" s="40">
        <v>6</v>
      </c>
      <c r="X17" s="40">
        <v>7</v>
      </c>
      <c r="Y17" s="40">
        <v>0</v>
      </c>
      <c r="Z17" s="40">
        <v>47</v>
      </c>
      <c r="AA17" s="40">
        <v>19</v>
      </c>
      <c r="AB17" s="40">
        <v>57</v>
      </c>
      <c r="AC17" s="40">
        <v>29</v>
      </c>
      <c r="AD17" s="40">
        <v>24</v>
      </c>
      <c r="AE17" s="40">
        <v>15</v>
      </c>
      <c r="AF17" s="44">
        <f t="shared" si="0"/>
        <v>449</v>
      </c>
      <c r="AG17" s="44">
        <f t="shared" si="1"/>
        <v>265</v>
      </c>
      <c r="AH17" s="44">
        <f t="shared" si="2"/>
        <v>714</v>
      </c>
    </row>
    <row r="18" spans="1:34" ht="27.75">
      <c r="A18" s="155"/>
      <c r="B18" s="42" t="s">
        <v>133</v>
      </c>
      <c r="C18" s="42" t="s">
        <v>11</v>
      </c>
      <c r="D18" s="43">
        <f>D17+D16+D15+D14+D13+D12+D11+D10</f>
        <v>1919</v>
      </c>
      <c r="E18" s="43">
        <f aca="true" t="shared" si="3" ref="E18:AE18">E17+E16+E15+E14+E13+E12+E11+E10</f>
        <v>797</v>
      </c>
      <c r="F18" s="43">
        <f t="shared" si="3"/>
        <v>1030</v>
      </c>
      <c r="G18" s="43">
        <f t="shared" si="3"/>
        <v>486</v>
      </c>
      <c r="H18" s="43">
        <f t="shared" si="3"/>
        <v>105</v>
      </c>
      <c r="I18" s="43">
        <f t="shared" si="3"/>
        <v>21</v>
      </c>
      <c r="J18" s="43">
        <f t="shared" si="3"/>
        <v>201</v>
      </c>
      <c r="K18" s="43">
        <f t="shared" si="3"/>
        <v>60</v>
      </c>
      <c r="L18" s="43">
        <f t="shared" si="3"/>
        <v>221</v>
      </c>
      <c r="M18" s="43">
        <f t="shared" si="3"/>
        <v>77</v>
      </c>
      <c r="N18" s="43">
        <f t="shared" si="3"/>
        <v>146</v>
      </c>
      <c r="O18" s="43">
        <f t="shared" si="3"/>
        <v>51</v>
      </c>
      <c r="P18" s="43">
        <f t="shared" si="3"/>
        <v>163</v>
      </c>
      <c r="Q18" s="43">
        <f t="shared" si="3"/>
        <v>55</v>
      </c>
      <c r="R18" s="43">
        <f t="shared" si="3"/>
        <v>166</v>
      </c>
      <c r="S18" s="43">
        <f t="shared" si="3"/>
        <v>39</v>
      </c>
      <c r="T18" s="43">
        <f t="shared" si="3"/>
        <v>104</v>
      </c>
      <c r="U18" s="43">
        <f t="shared" si="3"/>
        <v>31</v>
      </c>
      <c r="V18" s="43">
        <f t="shared" si="3"/>
        <v>156</v>
      </c>
      <c r="W18" s="43">
        <f t="shared" si="3"/>
        <v>34</v>
      </c>
      <c r="X18" s="43">
        <f t="shared" si="3"/>
        <v>19</v>
      </c>
      <c r="Y18" s="43">
        <f t="shared" si="3"/>
        <v>2</v>
      </c>
      <c r="Z18" s="43">
        <f t="shared" si="3"/>
        <v>332</v>
      </c>
      <c r="AA18" s="43">
        <f t="shared" si="3"/>
        <v>119</v>
      </c>
      <c r="AB18" s="43">
        <f t="shared" si="3"/>
        <v>501</v>
      </c>
      <c r="AC18" s="43">
        <f t="shared" si="3"/>
        <v>193</v>
      </c>
      <c r="AD18" s="43">
        <f t="shared" si="3"/>
        <v>218</v>
      </c>
      <c r="AE18" s="43">
        <f t="shared" si="3"/>
        <v>91</v>
      </c>
      <c r="AF18" s="44">
        <f t="shared" si="0"/>
        <v>5281</v>
      </c>
      <c r="AG18" s="44">
        <f t="shared" si="1"/>
        <v>2056</v>
      </c>
      <c r="AH18" s="44">
        <f t="shared" si="2"/>
        <v>7337</v>
      </c>
    </row>
    <row r="19" spans="1:34" ht="27.75">
      <c r="A19" s="152" t="s">
        <v>41</v>
      </c>
      <c r="B19" s="152"/>
      <c r="C19" s="12" t="s">
        <v>11</v>
      </c>
      <c r="D19" s="39">
        <v>277</v>
      </c>
      <c r="E19" s="39">
        <v>202</v>
      </c>
      <c r="F19" s="39">
        <v>191</v>
      </c>
      <c r="G19" s="39">
        <v>118</v>
      </c>
      <c r="H19" s="39">
        <v>5</v>
      </c>
      <c r="I19" s="39">
        <v>2</v>
      </c>
      <c r="J19" s="39">
        <v>28</v>
      </c>
      <c r="K19" s="39">
        <v>11</v>
      </c>
      <c r="L19" s="39">
        <v>39</v>
      </c>
      <c r="M19" s="39">
        <v>21</v>
      </c>
      <c r="N19" s="39">
        <v>21</v>
      </c>
      <c r="O19" s="39">
        <v>21</v>
      </c>
      <c r="P19" s="39">
        <v>29</v>
      </c>
      <c r="Q19" s="39">
        <v>14</v>
      </c>
      <c r="R19" s="39">
        <v>10</v>
      </c>
      <c r="S19" s="39">
        <v>9</v>
      </c>
      <c r="T19" s="39">
        <v>15</v>
      </c>
      <c r="U19" s="39">
        <v>9</v>
      </c>
      <c r="V19" s="39">
        <v>17</v>
      </c>
      <c r="W19" s="39">
        <v>13</v>
      </c>
      <c r="X19" s="39">
        <v>1</v>
      </c>
      <c r="Y19" s="39">
        <v>1</v>
      </c>
      <c r="Z19" s="39">
        <v>64</v>
      </c>
      <c r="AA19" s="39">
        <v>39</v>
      </c>
      <c r="AB19" s="39">
        <v>102</v>
      </c>
      <c r="AC19" s="39">
        <v>38</v>
      </c>
      <c r="AD19" s="39">
        <v>45</v>
      </c>
      <c r="AE19" s="39">
        <v>17</v>
      </c>
      <c r="AF19" s="44">
        <f t="shared" si="0"/>
        <v>844</v>
      </c>
      <c r="AG19" s="44">
        <f t="shared" si="1"/>
        <v>515</v>
      </c>
      <c r="AH19" s="44">
        <f t="shared" si="2"/>
        <v>1359</v>
      </c>
    </row>
    <row r="20" spans="1:34" ht="27.75">
      <c r="A20" s="152" t="s">
        <v>43</v>
      </c>
      <c r="B20" s="152"/>
      <c r="C20" s="12" t="s">
        <v>11</v>
      </c>
      <c r="D20" s="39">
        <v>89</v>
      </c>
      <c r="E20" s="39">
        <v>162</v>
      </c>
      <c r="F20" s="39">
        <v>249</v>
      </c>
      <c r="G20" s="39">
        <v>263</v>
      </c>
      <c r="H20" s="39">
        <v>8</v>
      </c>
      <c r="I20" s="39">
        <v>3</v>
      </c>
      <c r="J20" s="39">
        <v>41</v>
      </c>
      <c r="K20" s="39">
        <v>51</v>
      </c>
      <c r="L20" s="39">
        <v>76</v>
      </c>
      <c r="M20" s="39">
        <v>84</v>
      </c>
      <c r="N20" s="39">
        <v>56</v>
      </c>
      <c r="O20" s="39">
        <v>73</v>
      </c>
      <c r="P20" s="39">
        <v>40</v>
      </c>
      <c r="Q20" s="39">
        <v>47</v>
      </c>
      <c r="R20" s="39">
        <v>10</v>
      </c>
      <c r="S20" s="39">
        <v>24</v>
      </c>
      <c r="T20" s="39">
        <v>25</v>
      </c>
      <c r="U20" s="39">
        <v>19</v>
      </c>
      <c r="V20" s="39">
        <v>77</v>
      </c>
      <c r="W20" s="39">
        <v>54</v>
      </c>
      <c r="X20" s="39">
        <v>5</v>
      </c>
      <c r="Y20" s="39">
        <v>4</v>
      </c>
      <c r="Z20" s="39">
        <v>33</v>
      </c>
      <c r="AA20" s="39">
        <v>75</v>
      </c>
      <c r="AB20" s="39">
        <v>190</v>
      </c>
      <c r="AC20" s="39">
        <v>149</v>
      </c>
      <c r="AD20" s="39">
        <v>90</v>
      </c>
      <c r="AE20" s="39">
        <v>105</v>
      </c>
      <c r="AF20" s="44">
        <f t="shared" si="0"/>
        <v>989</v>
      </c>
      <c r="AG20" s="44">
        <f t="shared" si="1"/>
        <v>1113</v>
      </c>
      <c r="AH20" s="44">
        <f t="shared" si="2"/>
        <v>2102</v>
      </c>
    </row>
    <row r="21" spans="1:34" ht="55.5">
      <c r="A21" s="152" t="s">
        <v>161</v>
      </c>
      <c r="B21" s="152"/>
      <c r="C21" s="12" t="s">
        <v>106</v>
      </c>
      <c r="D21" s="39">
        <v>19</v>
      </c>
      <c r="E21" s="39">
        <v>3</v>
      </c>
      <c r="F21" s="39">
        <v>6</v>
      </c>
      <c r="G21" s="39">
        <v>10</v>
      </c>
      <c r="H21" s="39">
        <v>0</v>
      </c>
      <c r="I21" s="39">
        <v>0</v>
      </c>
      <c r="J21" s="39">
        <v>1</v>
      </c>
      <c r="K21" s="39">
        <v>1</v>
      </c>
      <c r="L21" s="39">
        <v>6</v>
      </c>
      <c r="M21" s="39">
        <v>1</v>
      </c>
      <c r="N21" s="39">
        <v>1</v>
      </c>
      <c r="O21" s="39">
        <v>0</v>
      </c>
      <c r="P21" s="39">
        <v>6</v>
      </c>
      <c r="Q21" s="39">
        <v>1</v>
      </c>
      <c r="R21" s="39">
        <v>0</v>
      </c>
      <c r="S21" s="39">
        <v>0</v>
      </c>
      <c r="T21" s="39">
        <v>0</v>
      </c>
      <c r="U21" s="39">
        <v>0</v>
      </c>
      <c r="V21" s="39">
        <v>1</v>
      </c>
      <c r="W21" s="39">
        <v>0</v>
      </c>
      <c r="X21" s="39">
        <v>0</v>
      </c>
      <c r="Y21" s="39">
        <v>0</v>
      </c>
      <c r="Z21" s="39">
        <v>126</v>
      </c>
      <c r="AA21" s="39">
        <v>275</v>
      </c>
      <c r="AB21" s="39">
        <v>26</v>
      </c>
      <c r="AC21" s="39">
        <v>16</v>
      </c>
      <c r="AD21" s="39">
        <v>3</v>
      </c>
      <c r="AE21" s="39">
        <v>0</v>
      </c>
      <c r="AF21" s="44">
        <f t="shared" si="0"/>
        <v>195</v>
      </c>
      <c r="AG21" s="44">
        <f t="shared" si="1"/>
        <v>307</v>
      </c>
      <c r="AH21" s="44">
        <f t="shared" si="2"/>
        <v>502</v>
      </c>
    </row>
    <row r="22" spans="1:34" ht="27.75">
      <c r="A22" s="169" t="s">
        <v>44</v>
      </c>
      <c r="B22" s="169"/>
      <c r="C22" s="13" t="s">
        <v>11</v>
      </c>
      <c r="D22" s="39">
        <v>1611</v>
      </c>
      <c r="E22" s="39">
        <v>1460</v>
      </c>
      <c r="F22" s="39">
        <v>1047</v>
      </c>
      <c r="G22" s="39">
        <v>742</v>
      </c>
      <c r="H22" s="39">
        <v>42</v>
      </c>
      <c r="I22" s="39">
        <v>25</v>
      </c>
      <c r="J22" s="39">
        <v>211</v>
      </c>
      <c r="K22" s="39">
        <v>140</v>
      </c>
      <c r="L22" s="39">
        <v>168</v>
      </c>
      <c r="M22" s="39">
        <v>102</v>
      </c>
      <c r="N22" s="39">
        <v>113</v>
      </c>
      <c r="O22" s="39">
        <v>72</v>
      </c>
      <c r="P22" s="39">
        <v>95</v>
      </c>
      <c r="Q22" s="39">
        <v>65</v>
      </c>
      <c r="R22" s="39">
        <v>67</v>
      </c>
      <c r="S22" s="39">
        <v>35</v>
      </c>
      <c r="T22" s="39">
        <v>41</v>
      </c>
      <c r="U22" s="39">
        <v>17</v>
      </c>
      <c r="V22" s="39">
        <v>118</v>
      </c>
      <c r="W22" s="39">
        <v>53</v>
      </c>
      <c r="X22" s="39">
        <v>26</v>
      </c>
      <c r="Y22" s="39">
        <v>16</v>
      </c>
      <c r="Z22" s="39">
        <v>327</v>
      </c>
      <c r="AA22" s="39">
        <v>227</v>
      </c>
      <c r="AB22" s="39">
        <v>331</v>
      </c>
      <c r="AC22" s="39">
        <v>155</v>
      </c>
      <c r="AD22" s="39">
        <v>211</v>
      </c>
      <c r="AE22" s="39">
        <v>109</v>
      </c>
      <c r="AF22" s="44">
        <f t="shared" si="0"/>
        <v>4408</v>
      </c>
      <c r="AG22" s="44">
        <f t="shared" si="1"/>
        <v>3218</v>
      </c>
      <c r="AH22" s="44">
        <f t="shared" si="2"/>
        <v>7626</v>
      </c>
    </row>
    <row r="23" spans="1:34" ht="27.75">
      <c r="A23" s="169"/>
      <c r="B23" s="169"/>
      <c r="C23" s="13" t="s">
        <v>269</v>
      </c>
      <c r="D23" s="39">
        <v>14</v>
      </c>
      <c r="E23" s="39">
        <v>5</v>
      </c>
      <c r="F23" s="39">
        <v>8</v>
      </c>
      <c r="G23" s="39">
        <v>1</v>
      </c>
      <c r="H23" s="39">
        <v>0</v>
      </c>
      <c r="I23" s="39">
        <v>0</v>
      </c>
      <c r="J23" s="39">
        <v>0</v>
      </c>
      <c r="K23" s="39">
        <v>2</v>
      </c>
      <c r="L23" s="39">
        <v>0</v>
      </c>
      <c r="M23" s="39">
        <v>1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1</v>
      </c>
      <c r="W23" s="39">
        <v>0</v>
      </c>
      <c r="X23" s="39">
        <v>0</v>
      </c>
      <c r="Y23" s="39">
        <v>0</v>
      </c>
      <c r="Z23" s="39">
        <v>3</v>
      </c>
      <c r="AA23" s="39">
        <v>1</v>
      </c>
      <c r="AB23" s="39">
        <v>1</v>
      </c>
      <c r="AC23" s="39">
        <v>1</v>
      </c>
      <c r="AD23" s="39">
        <v>50</v>
      </c>
      <c r="AE23" s="39">
        <v>27</v>
      </c>
      <c r="AF23" s="44">
        <f t="shared" si="0"/>
        <v>77</v>
      </c>
      <c r="AG23" s="44">
        <f t="shared" si="1"/>
        <v>38</v>
      </c>
      <c r="AH23" s="44">
        <f t="shared" si="2"/>
        <v>115</v>
      </c>
    </row>
    <row r="24" spans="1:34" ht="27.75">
      <c r="A24" s="169"/>
      <c r="B24" s="169"/>
      <c r="C24" s="12" t="s">
        <v>22</v>
      </c>
      <c r="D24" s="39">
        <v>94</v>
      </c>
      <c r="E24" s="39">
        <v>43</v>
      </c>
      <c r="F24" s="39">
        <v>28</v>
      </c>
      <c r="G24" s="39">
        <v>7</v>
      </c>
      <c r="H24" s="39">
        <v>0</v>
      </c>
      <c r="I24" s="39">
        <v>0</v>
      </c>
      <c r="J24" s="39">
        <v>6</v>
      </c>
      <c r="K24" s="39">
        <v>1</v>
      </c>
      <c r="L24" s="39">
        <v>1</v>
      </c>
      <c r="M24" s="39">
        <v>1</v>
      </c>
      <c r="N24" s="39">
        <v>2</v>
      </c>
      <c r="O24" s="39">
        <v>1</v>
      </c>
      <c r="P24" s="39">
        <v>2</v>
      </c>
      <c r="Q24" s="39">
        <v>2</v>
      </c>
      <c r="R24" s="39">
        <v>0</v>
      </c>
      <c r="S24" s="39">
        <v>0</v>
      </c>
      <c r="T24" s="39">
        <v>2</v>
      </c>
      <c r="U24" s="39">
        <v>2</v>
      </c>
      <c r="V24" s="39">
        <v>1</v>
      </c>
      <c r="W24" s="39">
        <v>0</v>
      </c>
      <c r="X24" s="39">
        <v>1</v>
      </c>
      <c r="Y24" s="39">
        <v>0</v>
      </c>
      <c r="Z24" s="39">
        <v>26</v>
      </c>
      <c r="AA24" s="39">
        <v>13</v>
      </c>
      <c r="AB24" s="39">
        <v>385</v>
      </c>
      <c r="AC24" s="39">
        <v>196</v>
      </c>
      <c r="AD24" s="39">
        <v>21</v>
      </c>
      <c r="AE24" s="39">
        <v>5</v>
      </c>
      <c r="AF24" s="44">
        <f t="shared" si="0"/>
        <v>569</v>
      </c>
      <c r="AG24" s="44">
        <f t="shared" si="1"/>
        <v>271</v>
      </c>
      <c r="AH24" s="44">
        <f t="shared" si="2"/>
        <v>840</v>
      </c>
    </row>
    <row r="25" spans="1:34" ht="27.75">
      <c r="A25" s="155" t="s">
        <v>45</v>
      </c>
      <c r="B25" s="13" t="s">
        <v>46</v>
      </c>
      <c r="C25" s="13" t="s">
        <v>11</v>
      </c>
      <c r="D25" s="13">
        <v>745</v>
      </c>
      <c r="E25" s="13">
        <v>1826</v>
      </c>
      <c r="F25" s="13">
        <v>767</v>
      </c>
      <c r="G25" s="13">
        <v>1634</v>
      </c>
      <c r="H25" s="13">
        <v>56</v>
      </c>
      <c r="I25" s="13">
        <v>61</v>
      </c>
      <c r="J25" s="13">
        <v>21</v>
      </c>
      <c r="K25" s="13">
        <v>23</v>
      </c>
      <c r="L25" s="13">
        <v>14</v>
      </c>
      <c r="M25" s="13">
        <v>30</v>
      </c>
      <c r="N25" s="13">
        <v>15</v>
      </c>
      <c r="O25" s="13">
        <v>26</v>
      </c>
      <c r="P25" s="13">
        <v>18</v>
      </c>
      <c r="Q25" s="13">
        <v>44</v>
      </c>
      <c r="R25" s="13">
        <v>55</v>
      </c>
      <c r="S25" s="13">
        <v>75</v>
      </c>
      <c r="T25" s="13">
        <v>47</v>
      </c>
      <c r="U25" s="13">
        <v>84</v>
      </c>
      <c r="V25" s="13">
        <v>177</v>
      </c>
      <c r="W25" s="13">
        <v>259</v>
      </c>
      <c r="X25" s="13">
        <v>28</v>
      </c>
      <c r="Y25" s="13">
        <v>31</v>
      </c>
      <c r="Z25" s="13">
        <v>62</v>
      </c>
      <c r="AA25" s="13">
        <v>98</v>
      </c>
      <c r="AB25" s="13">
        <v>284</v>
      </c>
      <c r="AC25" s="13">
        <v>448</v>
      </c>
      <c r="AD25" s="13">
        <v>311</v>
      </c>
      <c r="AE25" s="13">
        <v>602</v>
      </c>
      <c r="AF25" s="44">
        <f t="shared" si="0"/>
        <v>2600</v>
      </c>
      <c r="AG25" s="44">
        <f t="shared" si="1"/>
        <v>5241</v>
      </c>
      <c r="AH25" s="44">
        <f t="shared" si="2"/>
        <v>7841</v>
      </c>
    </row>
    <row r="26" spans="1:34" ht="27.75">
      <c r="A26" s="155"/>
      <c r="B26" s="13" t="s">
        <v>47</v>
      </c>
      <c r="C26" s="13" t="s">
        <v>11</v>
      </c>
      <c r="D26" s="13">
        <v>597</v>
      </c>
      <c r="E26" s="13">
        <v>2315</v>
      </c>
      <c r="F26" s="13">
        <v>395</v>
      </c>
      <c r="G26" s="13">
        <v>1442</v>
      </c>
      <c r="H26" s="13">
        <v>108</v>
      </c>
      <c r="I26" s="13">
        <v>189</v>
      </c>
      <c r="J26" s="13">
        <v>65</v>
      </c>
      <c r="K26" s="13">
        <v>174</v>
      </c>
      <c r="L26" s="13">
        <v>35</v>
      </c>
      <c r="M26" s="13">
        <v>67</v>
      </c>
      <c r="N26" s="13">
        <v>34</v>
      </c>
      <c r="O26" s="13">
        <v>97</v>
      </c>
      <c r="P26" s="13">
        <v>26</v>
      </c>
      <c r="Q26" s="13">
        <v>119</v>
      </c>
      <c r="R26" s="13">
        <v>45</v>
      </c>
      <c r="S26" s="13">
        <v>89</v>
      </c>
      <c r="T26" s="13">
        <v>48</v>
      </c>
      <c r="U26" s="13">
        <v>56</v>
      </c>
      <c r="V26" s="13">
        <v>96</v>
      </c>
      <c r="W26" s="13">
        <v>245</v>
      </c>
      <c r="X26" s="13">
        <v>68</v>
      </c>
      <c r="Y26" s="13">
        <v>68</v>
      </c>
      <c r="Z26" s="13">
        <v>106</v>
      </c>
      <c r="AA26" s="13">
        <v>259</v>
      </c>
      <c r="AB26" s="13">
        <v>246</v>
      </c>
      <c r="AC26" s="13">
        <v>475</v>
      </c>
      <c r="AD26" s="13">
        <v>128</v>
      </c>
      <c r="AE26" s="13">
        <v>279</v>
      </c>
      <c r="AF26" s="44">
        <f t="shared" si="0"/>
        <v>1997</v>
      </c>
      <c r="AG26" s="44">
        <f t="shared" si="1"/>
        <v>5874</v>
      </c>
      <c r="AH26" s="44">
        <f t="shared" si="2"/>
        <v>7871</v>
      </c>
    </row>
    <row r="27" spans="1:34" ht="27.75">
      <c r="A27" s="155"/>
      <c r="B27" s="13" t="s">
        <v>48</v>
      </c>
      <c r="C27" s="13" t="s">
        <v>11</v>
      </c>
      <c r="D27" s="13">
        <v>230</v>
      </c>
      <c r="E27" s="13">
        <v>1151</v>
      </c>
      <c r="F27" s="13">
        <v>179</v>
      </c>
      <c r="G27" s="13">
        <v>910</v>
      </c>
      <c r="H27" s="13">
        <v>23</v>
      </c>
      <c r="I27" s="13">
        <v>20</v>
      </c>
      <c r="J27" s="13">
        <v>14</v>
      </c>
      <c r="K27" s="13">
        <v>48</v>
      </c>
      <c r="L27" s="13">
        <v>13</v>
      </c>
      <c r="M27" s="13">
        <v>55</v>
      </c>
      <c r="N27" s="13">
        <v>18</v>
      </c>
      <c r="O27" s="13">
        <v>66</v>
      </c>
      <c r="P27" s="13">
        <v>16</v>
      </c>
      <c r="Q27" s="13">
        <v>62</v>
      </c>
      <c r="R27" s="13">
        <v>23</v>
      </c>
      <c r="S27" s="13">
        <v>48</v>
      </c>
      <c r="T27" s="13">
        <v>10</v>
      </c>
      <c r="U27" s="13">
        <v>26</v>
      </c>
      <c r="V27" s="13">
        <v>105</v>
      </c>
      <c r="W27" s="13">
        <v>333</v>
      </c>
      <c r="X27" s="13">
        <v>15</v>
      </c>
      <c r="Y27" s="13">
        <v>24</v>
      </c>
      <c r="Z27" s="13">
        <v>62</v>
      </c>
      <c r="AA27" s="13">
        <v>261</v>
      </c>
      <c r="AB27" s="13">
        <v>96</v>
      </c>
      <c r="AC27" s="13">
        <v>319</v>
      </c>
      <c r="AD27" s="13">
        <v>124</v>
      </c>
      <c r="AE27" s="13">
        <v>400</v>
      </c>
      <c r="AF27" s="44">
        <f t="shared" si="0"/>
        <v>928</v>
      </c>
      <c r="AG27" s="44">
        <f t="shared" si="1"/>
        <v>3723</v>
      </c>
      <c r="AH27" s="44">
        <f t="shared" si="2"/>
        <v>4651</v>
      </c>
    </row>
    <row r="28" spans="1:34" ht="27.75">
      <c r="A28" s="155"/>
      <c r="B28" s="13" t="s">
        <v>49</v>
      </c>
      <c r="C28" s="13" t="s">
        <v>11</v>
      </c>
      <c r="D28" s="13">
        <v>16</v>
      </c>
      <c r="E28" s="13">
        <v>26</v>
      </c>
      <c r="F28" s="13">
        <v>6</v>
      </c>
      <c r="G28" s="13">
        <v>11</v>
      </c>
      <c r="H28" s="13">
        <v>1</v>
      </c>
      <c r="I28" s="13">
        <v>1</v>
      </c>
      <c r="J28" s="13">
        <v>1</v>
      </c>
      <c r="K28" s="13">
        <v>9</v>
      </c>
      <c r="L28" s="13">
        <v>5</v>
      </c>
      <c r="M28" s="13">
        <v>7</v>
      </c>
      <c r="N28" s="13">
        <v>8</v>
      </c>
      <c r="O28" s="13">
        <v>3</v>
      </c>
      <c r="P28" s="13">
        <v>7</v>
      </c>
      <c r="Q28" s="13">
        <v>3</v>
      </c>
      <c r="R28" s="13">
        <v>2</v>
      </c>
      <c r="S28" s="13">
        <v>0</v>
      </c>
      <c r="T28" s="13">
        <v>1</v>
      </c>
      <c r="U28" s="13">
        <v>1</v>
      </c>
      <c r="V28" s="13">
        <v>3</v>
      </c>
      <c r="W28" s="13">
        <v>0</v>
      </c>
      <c r="X28" s="13">
        <v>1</v>
      </c>
      <c r="Y28" s="13">
        <v>1</v>
      </c>
      <c r="Z28" s="13">
        <v>2</v>
      </c>
      <c r="AA28" s="13">
        <v>3</v>
      </c>
      <c r="AB28" s="13">
        <v>16</v>
      </c>
      <c r="AC28" s="13">
        <v>5</v>
      </c>
      <c r="AD28" s="13">
        <v>10</v>
      </c>
      <c r="AE28" s="13">
        <v>6</v>
      </c>
      <c r="AF28" s="44">
        <f t="shared" si="0"/>
        <v>79</v>
      </c>
      <c r="AG28" s="44">
        <f t="shared" si="1"/>
        <v>76</v>
      </c>
      <c r="AH28" s="44">
        <f t="shared" si="2"/>
        <v>155</v>
      </c>
    </row>
    <row r="29" spans="1:34" ht="27.75">
      <c r="A29" s="155"/>
      <c r="B29" s="13" t="s">
        <v>50</v>
      </c>
      <c r="C29" s="13" t="s">
        <v>11</v>
      </c>
      <c r="D29" s="13">
        <v>27</v>
      </c>
      <c r="E29" s="13">
        <v>40</v>
      </c>
      <c r="F29" s="13">
        <v>11</v>
      </c>
      <c r="G29" s="13">
        <v>13</v>
      </c>
      <c r="H29" s="13">
        <v>0</v>
      </c>
      <c r="I29" s="13">
        <v>1</v>
      </c>
      <c r="J29" s="13">
        <v>2</v>
      </c>
      <c r="K29" s="13">
        <v>2</v>
      </c>
      <c r="L29" s="13">
        <v>5</v>
      </c>
      <c r="M29" s="13">
        <v>2</v>
      </c>
      <c r="N29" s="13">
        <v>3</v>
      </c>
      <c r="O29" s="13">
        <v>3</v>
      </c>
      <c r="P29" s="13">
        <v>0</v>
      </c>
      <c r="Q29" s="13">
        <v>2</v>
      </c>
      <c r="R29" s="13">
        <v>1</v>
      </c>
      <c r="S29" s="13">
        <v>3</v>
      </c>
      <c r="T29" s="13">
        <v>2</v>
      </c>
      <c r="U29" s="13">
        <v>0</v>
      </c>
      <c r="V29" s="13">
        <v>6</v>
      </c>
      <c r="W29" s="13">
        <v>2</v>
      </c>
      <c r="X29" s="13">
        <v>0</v>
      </c>
      <c r="Y29" s="13">
        <v>0</v>
      </c>
      <c r="Z29" s="13">
        <v>1</v>
      </c>
      <c r="AA29" s="13">
        <v>14</v>
      </c>
      <c r="AB29" s="13">
        <v>8</v>
      </c>
      <c r="AC29" s="13">
        <v>2</v>
      </c>
      <c r="AD29" s="13">
        <v>8</v>
      </c>
      <c r="AE29" s="13">
        <v>5</v>
      </c>
      <c r="AF29" s="44">
        <f t="shared" si="0"/>
        <v>74</v>
      </c>
      <c r="AG29" s="44">
        <f t="shared" si="1"/>
        <v>89</v>
      </c>
      <c r="AH29" s="44">
        <f t="shared" si="2"/>
        <v>163</v>
      </c>
    </row>
    <row r="30" spans="1:34" ht="27.75">
      <c r="A30" s="155"/>
      <c r="B30" s="13" t="s">
        <v>51</v>
      </c>
      <c r="C30" s="13" t="s">
        <v>11</v>
      </c>
      <c r="D30" s="13">
        <v>14</v>
      </c>
      <c r="E30" s="13">
        <v>27</v>
      </c>
      <c r="F30" s="13">
        <v>8</v>
      </c>
      <c r="G30" s="13">
        <v>9</v>
      </c>
      <c r="H30" s="13">
        <v>0</v>
      </c>
      <c r="I30" s="13">
        <v>1</v>
      </c>
      <c r="J30" s="13">
        <v>0</v>
      </c>
      <c r="K30" s="13">
        <v>1</v>
      </c>
      <c r="L30" s="13">
        <v>1</v>
      </c>
      <c r="M30" s="13">
        <v>2</v>
      </c>
      <c r="N30" s="13">
        <v>0</v>
      </c>
      <c r="O30" s="13">
        <v>3</v>
      </c>
      <c r="P30" s="13">
        <v>1</v>
      </c>
      <c r="Q30" s="13">
        <v>0</v>
      </c>
      <c r="R30" s="13">
        <v>2</v>
      </c>
      <c r="S30" s="13">
        <v>0</v>
      </c>
      <c r="T30" s="13">
        <v>0</v>
      </c>
      <c r="U30" s="13">
        <v>0</v>
      </c>
      <c r="V30" s="13">
        <v>3</v>
      </c>
      <c r="W30" s="13">
        <v>1</v>
      </c>
      <c r="X30" s="13">
        <v>0</v>
      </c>
      <c r="Y30" s="13">
        <v>0</v>
      </c>
      <c r="Z30" s="13">
        <v>5</v>
      </c>
      <c r="AA30" s="13">
        <v>2</v>
      </c>
      <c r="AB30" s="13">
        <v>0</v>
      </c>
      <c r="AC30" s="13">
        <v>3</v>
      </c>
      <c r="AD30" s="13">
        <v>4</v>
      </c>
      <c r="AE30" s="13">
        <v>5</v>
      </c>
      <c r="AF30" s="44">
        <f t="shared" si="0"/>
        <v>38</v>
      </c>
      <c r="AG30" s="44">
        <f t="shared" si="1"/>
        <v>54</v>
      </c>
      <c r="AH30" s="44">
        <f t="shared" si="2"/>
        <v>92</v>
      </c>
    </row>
    <row r="31" spans="1:34" ht="27.75">
      <c r="A31" s="155"/>
      <c r="B31" s="13" t="s">
        <v>52</v>
      </c>
      <c r="C31" s="13" t="s">
        <v>11</v>
      </c>
      <c r="D31" s="13">
        <v>24</v>
      </c>
      <c r="E31" s="13">
        <v>39</v>
      </c>
      <c r="F31" s="13">
        <v>14</v>
      </c>
      <c r="G31" s="13">
        <v>14</v>
      </c>
      <c r="H31" s="13">
        <v>3</v>
      </c>
      <c r="I31" s="13">
        <v>0</v>
      </c>
      <c r="J31" s="13">
        <v>0</v>
      </c>
      <c r="K31" s="13">
        <v>1</v>
      </c>
      <c r="L31" s="13">
        <v>7</v>
      </c>
      <c r="M31" s="13">
        <v>7</v>
      </c>
      <c r="N31" s="13">
        <v>1</v>
      </c>
      <c r="O31" s="13">
        <v>1</v>
      </c>
      <c r="P31" s="13">
        <v>0</v>
      </c>
      <c r="Q31" s="13">
        <v>1</v>
      </c>
      <c r="R31" s="13">
        <v>2</v>
      </c>
      <c r="S31" s="13">
        <v>4</v>
      </c>
      <c r="T31" s="13">
        <v>3</v>
      </c>
      <c r="U31" s="13">
        <v>0</v>
      </c>
      <c r="V31" s="13">
        <v>8</v>
      </c>
      <c r="W31" s="13">
        <v>4</v>
      </c>
      <c r="X31" s="13">
        <v>3</v>
      </c>
      <c r="Y31" s="13">
        <v>0</v>
      </c>
      <c r="Z31" s="13">
        <v>3</v>
      </c>
      <c r="AA31" s="13">
        <v>8</v>
      </c>
      <c r="AB31" s="13">
        <v>10</v>
      </c>
      <c r="AC31" s="13">
        <v>4</v>
      </c>
      <c r="AD31" s="13">
        <v>7</v>
      </c>
      <c r="AE31" s="13">
        <v>5</v>
      </c>
      <c r="AF31" s="44">
        <f t="shared" si="0"/>
        <v>85</v>
      </c>
      <c r="AG31" s="44">
        <f t="shared" si="1"/>
        <v>88</v>
      </c>
      <c r="AH31" s="44">
        <f t="shared" si="2"/>
        <v>173</v>
      </c>
    </row>
    <row r="32" spans="1:34" ht="27.75">
      <c r="A32" s="155"/>
      <c r="B32" s="13" t="s">
        <v>53</v>
      </c>
      <c r="C32" s="13" t="s">
        <v>11</v>
      </c>
      <c r="D32" s="13">
        <v>163</v>
      </c>
      <c r="E32" s="13">
        <v>264</v>
      </c>
      <c r="F32" s="13">
        <v>110</v>
      </c>
      <c r="G32" s="13">
        <v>195</v>
      </c>
      <c r="H32" s="13">
        <v>41</v>
      </c>
      <c r="I32" s="13">
        <v>48</v>
      </c>
      <c r="J32" s="13">
        <v>40</v>
      </c>
      <c r="K32" s="13">
        <v>68</v>
      </c>
      <c r="L32" s="13">
        <v>52</v>
      </c>
      <c r="M32" s="13">
        <v>78</v>
      </c>
      <c r="N32" s="13">
        <v>8</v>
      </c>
      <c r="O32" s="13">
        <v>10</v>
      </c>
      <c r="P32" s="13">
        <v>17</v>
      </c>
      <c r="Q32" s="13">
        <v>18</v>
      </c>
      <c r="R32" s="13">
        <v>103</v>
      </c>
      <c r="S32" s="13">
        <v>151</v>
      </c>
      <c r="T32" s="13">
        <v>93</v>
      </c>
      <c r="U32" s="13">
        <v>89</v>
      </c>
      <c r="V32" s="13">
        <v>160</v>
      </c>
      <c r="W32" s="13">
        <v>185</v>
      </c>
      <c r="X32" s="13">
        <v>53</v>
      </c>
      <c r="Y32" s="13">
        <v>27</v>
      </c>
      <c r="Z32" s="13">
        <v>19</v>
      </c>
      <c r="AA32" s="13">
        <v>24</v>
      </c>
      <c r="AB32" s="13">
        <v>149</v>
      </c>
      <c r="AC32" s="13">
        <v>194</v>
      </c>
      <c r="AD32" s="13">
        <v>115</v>
      </c>
      <c r="AE32" s="13">
        <v>150</v>
      </c>
      <c r="AF32" s="44">
        <f t="shared" si="0"/>
        <v>1123</v>
      </c>
      <c r="AG32" s="44">
        <f t="shared" si="1"/>
        <v>1501</v>
      </c>
      <c r="AH32" s="44">
        <f t="shared" si="2"/>
        <v>2624</v>
      </c>
    </row>
    <row r="33" spans="1:34" ht="27.75">
      <c r="A33" s="155"/>
      <c r="B33" s="13" t="s">
        <v>54</v>
      </c>
      <c r="C33" s="13" t="s">
        <v>11</v>
      </c>
      <c r="D33" s="13">
        <v>552</v>
      </c>
      <c r="E33" s="13">
        <v>819</v>
      </c>
      <c r="F33" s="13">
        <v>167</v>
      </c>
      <c r="G33" s="13">
        <v>361</v>
      </c>
      <c r="H33" s="13">
        <v>7</v>
      </c>
      <c r="I33" s="13">
        <v>4</v>
      </c>
      <c r="J33" s="13">
        <v>14</v>
      </c>
      <c r="K33" s="13">
        <v>28</v>
      </c>
      <c r="L33" s="13">
        <v>22</v>
      </c>
      <c r="M33" s="13">
        <v>35</v>
      </c>
      <c r="N33" s="13">
        <v>6</v>
      </c>
      <c r="O33" s="13">
        <v>8</v>
      </c>
      <c r="P33" s="13">
        <v>10</v>
      </c>
      <c r="Q33" s="13">
        <v>13</v>
      </c>
      <c r="R33" s="13">
        <v>20</v>
      </c>
      <c r="S33" s="13">
        <v>8</v>
      </c>
      <c r="T33" s="13">
        <v>9</v>
      </c>
      <c r="U33" s="13">
        <v>9</v>
      </c>
      <c r="V33" s="13">
        <v>23</v>
      </c>
      <c r="W33" s="13">
        <v>20</v>
      </c>
      <c r="X33" s="13">
        <v>12</v>
      </c>
      <c r="Y33" s="13">
        <v>9</v>
      </c>
      <c r="Z33" s="13">
        <v>10</v>
      </c>
      <c r="AA33" s="13">
        <v>12</v>
      </c>
      <c r="AB33" s="13">
        <v>58</v>
      </c>
      <c r="AC33" s="13">
        <v>103</v>
      </c>
      <c r="AD33" s="13">
        <v>45</v>
      </c>
      <c r="AE33" s="13">
        <v>56</v>
      </c>
      <c r="AF33" s="44">
        <f t="shared" si="0"/>
        <v>955</v>
      </c>
      <c r="AG33" s="44">
        <f t="shared" si="1"/>
        <v>1485</v>
      </c>
      <c r="AH33" s="44">
        <f t="shared" si="2"/>
        <v>2440</v>
      </c>
    </row>
    <row r="34" spans="1:34" ht="27.75">
      <c r="A34" s="155"/>
      <c r="B34" s="13" t="s">
        <v>55</v>
      </c>
      <c r="C34" s="13" t="s">
        <v>11</v>
      </c>
      <c r="D34" s="13">
        <v>124</v>
      </c>
      <c r="E34" s="13">
        <v>248</v>
      </c>
      <c r="F34" s="13">
        <v>67</v>
      </c>
      <c r="G34" s="13">
        <v>190</v>
      </c>
      <c r="H34" s="13">
        <v>17</v>
      </c>
      <c r="I34" s="13">
        <v>8</v>
      </c>
      <c r="J34" s="13">
        <v>14</v>
      </c>
      <c r="K34" s="13">
        <v>16</v>
      </c>
      <c r="L34" s="13">
        <v>32</v>
      </c>
      <c r="M34" s="13">
        <v>33</v>
      </c>
      <c r="N34" s="13">
        <v>6</v>
      </c>
      <c r="O34" s="13">
        <v>2</v>
      </c>
      <c r="P34" s="13">
        <v>8</v>
      </c>
      <c r="Q34" s="13">
        <v>8</v>
      </c>
      <c r="R34" s="13">
        <v>45</v>
      </c>
      <c r="S34" s="13">
        <v>20</v>
      </c>
      <c r="T34" s="13">
        <v>15</v>
      </c>
      <c r="U34" s="13">
        <v>9</v>
      </c>
      <c r="V34" s="13">
        <v>275</v>
      </c>
      <c r="W34" s="13">
        <v>209</v>
      </c>
      <c r="X34" s="13">
        <v>26</v>
      </c>
      <c r="Y34" s="13">
        <v>11</v>
      </c>
      <c r="Z34" s="13">
        <v>14</v>
      </c>
      <c r="AA34" s="13">
        <v>10</v>
      </c>
      <c r="AB34" s="13">
        <v>51</v>
      </c>
      <c r="AC34" s="13">
        <v>71</v>
      </c>
      <c r="AD34" s="13">
        <v>78</v>
      </c>
      <c r="AE34" s="13">
        <v>121</v>
      </c>
      <c r="AF34" s="44">
        <f t="shared" si="0"/>
        <v>772</v>
      </c>
      <c r="AG34" s="44">
        <f t="shared" si="1"/>
        <v>956</v>
      </c>
      <c r="AH34" s="44">
        <f t="shared" si="2"/>
        <v>1728</v>
      </c>
    </row>
    <row r="35" spans="1:34" ht="27.75">
      <c r="A35" s="155"/>
      <c r="B35" s="13" t="s">
        <v>56</v>
      </c>
      <c r="C35" s="13" t="s">
        <v>11</v>
      </c>
      <c r="D35" s="13">
        <v>294</v>
      </c>
      <c r="E35" s="13">
        <v>583</v>
      </c>
      <c r="F35" s="13">
        <v>168</v>
      </c>
      <c r="G35" s="13">
        <v>346</v>
      </c>
      <c r="H35" s="13">
        <v>2</v>
      </c>
      <c r="I35" s="13">
        <v>7</v>
      </c>
      <c r="J35" s="13">
        <v>2</v>
      </c>
      <c r="K35" s="13">
        <v>15</v>
      </c>
      <c r="L35" s="13">
        <v>7</v>
      </c>
      <c r="M35" s="13">
        <v>32</v>
      </c>
      <c r="N35" s="13">
        <v>5</v>
      </c>
      <c r="O35" s="13">
        <v>14</v>
      </c>
      <c r="P35" s="13">
        <v>2</v>
      </c>
      <c r="Q35" s="13">
        <v>8</v>
      </c>
      <c r="R35" s="13">
        <v>28</v>
      </c>
      <c r="S35" s="13">
        <v>26</v>
      </c>
      <c r="T35" s="13">
        <v>21</v>
      </c>
      <c r="U35" s="13">
        <v>25</v>
      </c>
      <c r="V35" s="13">
        <v>88</v>
      </c>
      <c r="W35" s="13">
        <v>139</v>
      </c>
      <c r="X35" s="13">
        <v>15</v>
      </c>
      <c r="Y35" s="13">
        <v>34</v>
      </c>
      <c r="Z35" s="13">
        <v>62</v>
      </c>
      <c r="AA35" s="13">
        <v>136</v>
      </c>
      <c r="AB35" s="13">
        <v>90</v>
      </c>
      <c r="AC35" s="13">
        <v>191</v>
      </c>
      <c r="AD35" s="13">
        <v>71</v>
      </c>
      <c r="AE35" s="13">
        <v>131</v>
      </c>
      <c r="AF35" s="44">
        <f t="shared" si="0"/>
        <v>855</v>
      </c>
      <c r="AG35" s="44">
        <f t="shared" si="1"/>
        <v>1687</v>
      </c>
      <c r="AH35" s="44">
        <f t="shared" si="2"/>
        <v>2542</v>
      </c>
    </row>
    <row r="36" spans="1:34" ht="27.75">
      <c r="A36" s="155"/>
      <c r="B36" s="13" t="s">
        <v>57</v>
      </c>
      <c r="C36" s="13" t="s">
        <v>11</v>
      </c>
      <c r="D36" s="13">
        <v>98</v>
      </c>
      <c r="E36" s="13">
        <v>150</v>
      </c>
      <c r="F36" s="13">
        <v>68</v>
      </c>
      <c r="G36" s="13">
        <v>95</v>
      </c>
      <c r="H36" s="13">
        <v>5</v>
      </c>
      <c r="I36" s="13">
        <v>0</v>
      </c>
      <c r="J36" s="13">
        <v>36</v>
      </c>
      <c r="K36" s="13">
        <v>53</v>
      </c>
      <c r="L36" s="13">
        <v>22</v>
      </c>
      <c r="M36" s="13">
        <v>32</v>
      </c>
      <c r="N36" s="13">
        <v>29</v>
      </c>
      <c r="O36" s="13">
        <v>45</v>
      </c>
      <c r="P36" s="13">
        <v>29</v>
      </c>
      <c r="Q36" s="13">
        <v>46</v>
      </c>
      <c r="R36" s="13">
        <v>8</v>
      </c>
      <c r="S36" s="13">
        <v>14</v>
      </c>
      <c r="T36" s="13">
        <v>5</v>
      </c>
      <c r="U36" s="13">
        <v>0</v>
      </c>
      <c r="V36" s="13">
        <v>39</v>
      </c>
      <c r="W36" s="13">
        <v>39</v>
      </c>
      <c r="X36" s="13">
        <v>7</v>
      </c>
      <c r="Y36" s="13">
        <v>16</v>
      </c>
      <c r="Z36" s="13">
        <v>28</v>
      </c>
      <c r="AA36" s="13">
        <v>47</v>
      </c>
      <c r="AB36" s="13">
        <v>32</v>
      </c>
      <c r="AC36" s="13">
        <v>39</v>
      </c>
      <c r="AD36" s="13">
        <v>30</v>
      </c>
      <c r="AE36" s="13">
        <v>30</v>
      </c>
      <c r="AF36" s="44">
        <f t="shared" si="0"/>
        <v>436</v>
      </c>
      <c r="AG36" s="44">
        <f t="shared" si="1"/>
        <v>606</v>
      </c>
      <c r="AH36" s="44">
        <f t="shared" si="2"/>
        <v>1042</v>
      </c>
    </row>
    <row r="37" spans="1:34" ht="27.75">
      <c r="A37" s="155"/>
      <c r="B37" s="13" t="s">
        <v>59</v>
      </c>
      <c r="C37" s="13" t="s">
        <v>11</v>
      </c>
      <c r="D37" s="13">
        <v>131</v>
      </c>
      <c r="E37" s="13">
        <v>557</v>
      </c>
      <c r="F37" s="13">
        <v>56</v>
      </c>
      <c r="G37" s="13">
        <v>308</v>
      </c>
      <c r="H37" s="13">
        <v>2</v>
      </c>
      <c r="I37" s="13">
        <v>3</v>
      </c>
      <c r="J37" s="13">
        <v>6</v>
      </c>
      <c r="K37" s="13">
        <v>11</v>
      </c>
      <c r="L37" s="13">
        <v>3</v>
      </c>
      <c r="M37" s="13">
        <v>10</v>
      </c>
      <c r="N37" s="13">
        <v>1</v>
      </c>
      <c r="O37" s="13">
        <v>7</v>
      </c>
      <c r="P37" s="13">
        <v>1</v>
      </c>
      <c r="Q37" s="13">
        <v>12</v>
      </c>
      <c r="R37" s="13">
        <v>9</v>
      </c>
      <c r="S37" s="13">
        <v>12</v>
      </c>
      <c r="T37" s="13">
        <v>6</v>
      </c>
      <c r="U37" s="13">
        <v>8</v>
      </c>
      <c r="V37" s="13">
        <v>19</v>
      </c>
      <c r="W37" s="13">
        <v>17</v>
      </c>
      <c r="X37" s="13">
        <v>5</v>
      </c>
      <c r="Y37" s="13">
        <v>3</v>
      </c>
      <c r="Z37" s="13">
        <v>7</v>
      </c>
      <c r="AA37" s="13">
        <v>13</v>
      </c>
      <c r="AB37" s="13">
        <v>26</v>
      </c>
      <c r="AC37" s="13">
        <v>102</v>
      </c>
      <c r="AD37" s="13">
        <v>52</v>
      </c>
      <c r="AE37" s="13">
        <v>182</v>
      </c>
      <c r="AF37" s="44">
        <f t="shared" si="0"/>
        <v>324</v>
      </c>
      <c r="AG37" s="44">
        <f t="shared" si="1"/>
        <v>1245</v>
      </c>
      <c r="AH37" s="44">
        <f t="shared" si="2"/>
        <v>1569</v>
      </c>
    </row>
    <row r="38" spans="1:34" ht="27.75">
      <c r="A38" s="155"/>
      <c r="B38" s="42" t="s">
        <v>60</v>
      </c>
      <c r="C38" s="42" t="s">
        <v>11</v>
      </c>
      <c r="D38" s="43">
        <f>SUM(D25:D37)</f>
        <v>3015</v>
      </c>
      <c r="E38" s="43">
        <f aca="true" t="shared" si="4" ref="E38:AE38">SUM(E25:E37)</f>
        <v>8045</v>
      </c>
      <c r="F38" s="43">
        <f t="shared" si="4"/>
        <v>2016</v>
      </c>
      <c r="G38" s="43">
        <f t="shared" si="4"/>
        <v>5528</v>
      </c>
      <c r="H38" s="43">
        <f t="shared" si="4"/>
        <v>265</v>
      </c>
      <c r="I38" s="43">
        <f t="shared" si="4"/>
        <v>343</v>
      </c>
      <c r="J38" s="43">
        <f t="shared" si="4"/>
        <v>215</v>
      </c>
      <c r="K38" s="43">
        <f t="shared" si="4"/>
        <v>449</v>
      </c>
      <c r="L38" s="43">
        <f t="shared" si="4"/>
        <v>218</v>
      </c>
      <c r="M38" s="43">
        <f t="shared" si="4"/>
        <v>390</v>
      </c>
      <c r="N38" s="43">
        <f t="shared" si="4"/>
        <v>134</v>
      </c>
      <c r="O38" s="43">
        <f t="shared" si="4"/>
        <v>285</v>
      </c>
      <c r="P38" s="43">
        <f t="shared" si="4"/>
        <v>135</v>
      </c>
      <c r="Q38" s="43">
        <f t="shared" si="4"/>
        <v>336</v>
      </c>
      <c r="R38" s="43">
        <f t="shared" si="4"/>
        <v>343</v>
      </c>
      <c r="S38" s="43">
        <f t="shared" si="4"/>
        <v>450</v>
      </c>
      <c r="T38" s="43">
        <f t="shared" si="4"/>
        <v>260</v>
      </c>
      <c r="U38" s="43">
        <f t="shared" si="4"/>
        <v>307</v>
      </c>
      <c r="V38" s="43">
        <f>SUM(V25:V37)</f>
        <v>1002</v>
      </c>
      <c r="W38" s="43">
        <f>SUM(W25:W37)</f>
        <v>1453</v>
      </c>
      <c r="X38" s="43">
        <f t="shared" si="4"/>
        <v>233</v>
      </c>
      <c r="Y38" s="43">
        <f t="shared" si="4"/>
        <v>224</v>
      </c>
      <c r="Z38" s="43">
        <f t="shared" si="4"/>
        <v>381</v>
      </c>
      <c r="AA38" s="43">
        <f t="shared" si="4"/>
        <v>887</v>
      </c>
      <c r="AB38" s="43">
        <f t="shared" si="4"/>
        <v>1066</v>
      </c>
      <c r="AC38" s="43">
        <f t="shared" si="4"/>
        <v>1956</v>
      </c>
      <c r="AD38" s="43">
        <f t="shared" si="4"/>
        <v>983</v>
      </c>
      <c r="AE38" s="43">
        <f t="shared" si="4"/>
        <v>1972</v>
      </c>
      <c r="AF38" s="44">
        <f t="shared" si="0"/>
        <v>10266</v>
      </c>
      <c r="AG38" s="44">
        <f t="shared" si="1"/>
        <v>22625</v>
      </c>
      <c r="AH38" s="44">
        <f t="shared" si="2"/>
        <v>32891</v>
      </c>
    </row>
    <row r="39" spans="1:34" ht="27.75">
      <c r="A39" s="155" t="s">
        <v>61</v>
      </c>
      <c r="B39" s="12" t="s">
        <v>46</v>
      </c>
      <c r="C39" s="12" t="s">
        <v>22</v>
      </c>
      <c r="D39" s="40">
        <v>2</v>
      </c>
      <c r="E39" s="40">
        <v>2</v>
      </c>
      <c r="F39" s="40">
        <v>0</v>
      </c>
      <c r="G39" s="40">
        <v>1</v>
      </c>
      <c r="H39" s="40">
        <v>0</v>
      </c>
      <c r="I39" s="40">
        <v>1</v>
      </c>
      <c r="J39" s="40">
        <v>0</v>
      </c>
      <c r="K39" s="40">
        <v>3</v>
      </c>
      <c r="L39" s="40">
        <v>0</v>
      </c>
      <c r="M39" s="40">
        <v>2</v>
      </c>
      <c r="N39" s="40">
        <v>0</v>
      </c>
      <c r="O39" s="40">
        <v>3</v>
      </c>
      <c r="P39" s="40">
        <v>0</v>
      </c>
      <c r="Q39" s="40">
        <v>0</v>
      </c>
      <c r="R39" s="40">
        <v>1</v>
      </c>
      <c r="S39" s="40">
        <v>1</v>
      </c>
      <c r="T39" s="40">
        <v>1</v>
      </c>
      <c r="U39" s="40">
        <v>4</v>
      </c>
      <c r="V39" s="40">
        <v>0</v>
      </c>
      <c r="W39" s="40">
        <v>2</v>
      </c>
      <c r="X39" s="40">
        <v>0</v>
      </c>
      <c r="Y39" s="40">
        <v>0</v>
      </c>
      <c r="Z39" s="40">
        <v>0</v>
      </c>
      <c r="AA39" s="40">
        <v>0</v>
      </c>
      <c r="AB39" s="40">
        <v>473</v>
      </c>
      <c r="AC39" s="40">
        <v>1060</v>
      </c>
      <c r="AD39" s="40">
        <v>7</v>
      </c>
      <c r="AE39" s="40">
        <v>11</v>
      </c>
      <c r="AF39" s="44">
        <f t="shared" si="0"/>
        <v>484</v>
      </c>
      <c r="AG39" s="44">
        <f t="shared" si="1"/>
        <v>1090</v>
      </c>
      <c r="AH39" s="44">
        <f t="shared" si="2"/>
        <v>1574</v>
      </c>
    </row>
    <row r="40" spans="1:34" ht="27.75">
      <c r="A40" s="155"/>
      <c r="B40" s="12" t="s">
        <v>56</v>
      </c>
      <c r="C40" s="12" t="s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1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14</v>
      </c>
      <c r="AC40" s="40">
        <v>215</v>
      </c>
      <c r="AD40" s="40">
        <v>0</v>
      </c>
      <c r="AE40" s="40">
        <v>1</v>
      </c>
      <c r="AF40" s="44">
        <f t="shared" si="0"/>
        <v>15</v>
      </c>
      <c r="AG40" s="44">
        <f t="shared" si="1"/>
        <v>216</v>
      </c>
      <c r="AH40" s="44">
        <f t="shared" si="2"/>
        <v>231</v>
      </c>
    </row>
    <row r="41" spans="1:34" ht="27.75">
      <c r="A41" s="155"/>
      <c r="B41" s="12" t="s">
        <v>189</v>
      </c>
      <c r="C41" s="12" t="s">
        <v>22</v>
      </c>
      <c r="D41" s="40">
        <v>1</v>
      </c>
      <c r="E41" s="40">
        <v>2</v>
      </c>
      <c r="F41" s="40">
        <v>0</v>
      </c>
      <c r="G41" s="40">
        <v>0</v>
      </c>
      <c r="H41" s="40">
        <v>0</v>
      </c>
      <c r="I41" s="40">
        <v>1</v>
      </c>
      <c r="J41" s="40">
        <v>0</v>
      </c>
      <c r="K41" s="40">
        <v>1</v>
      </c>
      <c r="L41" s="40">
        <v>0</v>
      </c>
      <c r="M41" s="40">
        <v>1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1</v>
      </c>
      <c r="Y41" s="40">
        <v>0</v>
      </c>
      <c r="Z41" s="40">
        <v>0</v>
      </c>
      <c r="AA41" s="40">
        <v>1</v>
      </c>
      <c r="AB41" s="40">
        <v>19</v>
      </c>
      <c r="AC41" s="40">
        <v>220</v>
      </c>
      <c r="AD41" s="40">
        <v>0</v>
      </c>
      <c r="AE41" s="40">
        <v>1</v>
      </c>
      <c r="AF41" s="44">
        <f t="shared" si="0"/>
        <v>21</v>
      </c>
      <c r="AG41" s="44">
        <f t="shared" si="1"/>
        <v>227</v>
      </c>
      <c r="AH41" s="44">
        <f t="shared" si="2"/>
        <v>248</v>
      </c>
    </row>
    <row r="42" spans="1:34" ht="55.5">
      <c r="A42" s="155"/>
      <c r="B42" s="42" t="s">
        <v>190</v>
      </c>
      <c r="C42" s="42" t="s">
        <v>22</v>
      </c>
      <c r="D42" s="43">
        <f>SUM(D39:D41)</f>
        <v>3</v>
      </c>
      <c r="E42" s="43">
        <f aca="true" t="shared" si="5" ref="E42:AE42">SUM(E39:E41)</f>
        <v>4</v>
      </c>
      <c r="F42" s="43">
        <f t="shared" si="5"/>
        <v>0</v>
      </c>
      <c r="G42" s="43">
        <f t="shared" si="5"/>
        <v>1</v>
      </c>
      <c r="H42" s="43">
        <f t="shared" si="5"/>
        <v>0</v>
      </c>
      <c r="I42" s="43">
        <f t="shared" si="5"/>
        <v>2</v>
      </c>
      <c r="J42" s="43">
        <f t="shared" si="5"/>
        <v>1</v>
      </c>
      <c r="K42" s="43">
        <f t="shared" si="5"/>
        <v>4</v>
      </c>
      <c r="L42" s="43">
        <f t="shared" si="5"/>
        <v>0</v>
      </c>
      <c r="M42" s="43">
        <f t="shared" si="5"/>
        <v>3</v>
      </c>
      <c r="N42" s="43">
        <f t="shared" si="5"/>
        <v>0</v>
      </c>
      <c r="O42" s="43">
        <f t="shared" si="5"/>
        <v>3</v>
      </c>
      <c r="P42" s="43">
        <f t="shared" si="5"/>
        <v>0</v>
      </c>
      <c r="Q42" s="43">
        <f t="shared" si="5"/>
        <v>0</v>
      </c>
      <c r="R42" s="43">
        <f t="shared" si="5"/>
        <v>1</v>
      </c>
      <c r="S42" s="43">
        <f t="shared" si="5"/>
        <v>1</v>
      </c>
      <c r="T42" s="43">
        <f t="shared" si="5"/>
        <v>1</v>
      </c>
      <c r="U42" s="43">
        <f t="shared" si="5"/>
        <v>4</v>
      </c>
      <c r="V42" s="43">
        <f t="shared" si="5"/>
        <v>0</v>
      </c>
      <c r="W42" s="43">
        <f t="shared" si="5"/>
        <v>2</v>
      </c>
      <c r="X42" s="43">
        <f t="shared" si="5"/>
        <v>1</v>
      </c>
      <c r="Y42" s="43">
        <f t="shared" si="5"/>
        <v>0</v>
      </c>
      <c r="Z42" s="43">
        <f t="shared" si="5"/>
        <v>0</v>
      </c>
      <c r="AA42" s="43">
        <f t="shared" si="5"/>
        <v>1</v>
      </c>
      <c r="AB42" s="43">
        <f t="shared" si="5"/>
        <v>506</v>
      </c>
      <c r="AC42" s="43">
        <f t="shared" si="5"/>
        <v>1495</v>
      </c>
      <c r="AD42" s="43">
        <f t="shared" si="5"/>
        <v>7</v>
      </c>
      <c r="AE42" s="43">
        <f t="shared" si="5"/>
        <v>13</v>
      </c>
      <c r="AF42" s="44">
        <f t="shared" si="0"/>
        <v>520</v>
      </c>
      <c r="AG42" s="44">
        <f t="shared" si="1"/>
        <v>1533</v>
      </c>
      <c r="AH42" s="44">
        <f t="shared" si="2"/>
        <v>2053</v>
      </c>
    </row>
    <row r="43" spans="1:34" ht="55.5">
      <c r="A43" s="155" t="s">
        <v>164</v>
      </c>
      <c r="B43" s="12" t="s">
        <v>62</v>
      </c>
      <c r="C43" s="12" t="s">
        <v>106</v>
      </c>
      <c r="D43" s="40">
        <v>11</v>
      </c>
      <c r="E43" s="40">
        <v>15</v>
      </c>
      <c r="F43" s="40">
        <v>5</v>
      </c>
      <c r="G43" s="40">
        <v>6</v>
      </c>
      <c r="H43" s="40">
        <v>11</v>
      </c>
      <c r="I43" s="40">
        <v>5</v>
      </c>
      <c r="J43" s="40">
        <v>5</v>
      </c>
      <c r="K43" s="40">
        <v>3</v>
      </c>
      <c r="L43" s="40">
        <v>3</v>
      </c>
      <c r="M43" s="40">
        <v>0</v>
      </c>
      <c r="N43" s="40">
        <v>0</v>
      </c>
      <c r="O43" s="40">
        <v>4</v>
      </c>
      <c r="P43" s="40">
        <v>1</v>
      </c>
      <c r="Q43" s="40">
        <v>1</v>
      </c>
      <c r="R43" s="40">
        <v>12</v>
      </c>
      <c r="S43" s="40">
        <v>4</v>
      </c>
      <c r="T43" s="40">
        <v>11</v>
      </c>
      <c r="U43" s="40">
        <v>4</v>
      </c>
      <c r="V43" s="40">
        <v>15</v>
      </c>
      <c r="W43" s="40">
        <v>7</v>
      </c>
      <c r="X43" s="40">
        <v>6</v>
      </c>
      <c r="Y43" s="40">
        <v>0</v>
      </c>
      <c r="Z43" s="40">
        <v>213</v>
      </c>
      <c r="AA43" s="40">
        <v>727</v>
      </c>
      <c r="AB43" s="40">
        <v>117</v>
      </c>
      <c r="AC43" s="40">
        <v>113</v>
      </c>
      <c r="AD43" s="40">
        <v>7</v>
      </c>
      <c r="AE43" s="40">
        <v>6</v>
      </c>
      <c r="AF43" s="44">
        <f t="shared" si="0"/>
        <v>417</v>
      </c>
      <c r="AG43" s="44">
        <f t="shared" si="1"/>
        <v>895</v>
      </c>
      <c r="AH43" s="44">
        <f t="shared" si="2"/>
        <v>1312</v>
      </c>
    </row>
    <row r="44" spans="1:34" ht="55.5">
      <c r="A44" s="155"/>
      <c r="B44" s="12" t="s">
        <v>162</v>
      </c>
      <c r="C44" s="12" t="s">
        <v>106</v>
      </c>
      <c r="D44" s="40">
        <v>3</v>
      </c>
      <c r="E44" s="40">
        <v>1</v>
      </c>
      <c r="F44" s="40">
        <v>3</v>
      </c>
      <c r="G44" s="40">
        <v>1</v>
      </c>
      <c r="H44" s="40">
        <v>26</v>
      </c>
      <c r="I44" s="40">
        <v>3</v>
      </c>
      <c r="J44" s="40">
        <v>6</v>
      </c>
      <c r="K44" s="40">
        <v>1</v>
      </c>
      <c r="L44" s="40">
        <v>23</v>
      </c>
      <c r="M44" s="40">
        <v>11</v>
      </c>
      <c r="N44" s="40">
        <v>1</v>
      </c>
      <c r="O44" s="40">
        <v>1</v>
      </c>
      <c r="P44" s="40">
        <v>8</v>
      </c>
      <c r="Q44" s="40">
        <v>6</v>
      </c>
      <c r="R44" s="40">
        <v>15</v>
      </c>
      <c r="S44" s="40">
        <v>2</v>
      </c>
      <c r="T44" s="40">
        <v>22</v>
      </c>
      <c r="U44" s="40">
        <v>1</v>
      </c>
      <c r="V44" s="40">
        <v>38</v>
      </c>
      <c r="W44" s="40">
        <v>4</v>
      </c>
      <c r="X44" s="40">
        <v>19</v>
      </c>
      <c r="Y44" s="40">
        <v>1</v>
      </c>
      <c r="Z44" s="40">
        <v>102</v>
      </c>
      <c r="AA44" s="40">
        <v>226</v>
      </c>
      <c r="AB44" s="40">
        <v>39</v>
      </c>
      <c r="AC44" s="40">
        <v>30</v>
      </c>
      <c r="AD44" s="40">
        <v>12</v>
      </c>
      <c r="AE44" s="40">
        <v>6</v>
      </c>
      <c r="AF44" s="44">
        <f t="shared" si="0"/>
        <v>317</v>
      </c>
      <c r="AG44" s="44">
        <f t="shared" si="1"/>
        <v>294</v>
      </c>
      <c r="AH44" s="44">
        <f t="shared" si="2"/>
        <v>611</v>
      </c>
    </row>
    <row r="45" spans="1:36" ht="55.5">
      <c r="A45" s="155"/>
      <c r="B45" s="12" t="s">
        <v>163</v>
      </c>
      <c r="C45" s="12" t="s">
        <v>106</v>
      </c>
      <c r="D45" s="40">
        <v>4</v>
      </c>
      <c r="E45" s="40">
        <v>4</v>
      </c>
      <c r="F45" s="40">
        <v>2</v>
      </c>
      <c r="G45" s="40">
        <v>0</v>
      </c>
      <c r="H45" s="40">
        <v>25</v>
      </c>
      <c r="I45" s="40">
        <v>3</v>
      </c>
      <c r="J45" s="40">
        <v>5</v>
      </c>
      <c r="K45" s="40">
        <v>7</v>
      </c>
      <c r="L45" s="40">
        <v>37</v>
      </c>
      <c r="M45" s="40">
        <v>25</v>
      </c>
      <c r="N45" s="40">
        <v>3</v>
      </c>
      <c r="O45" s="40">
        <v>3</v>
      </c>
      <c r="P45" s="40">
        <v>10</v>
      </c>
      <c r="Q45" s="40">
        <v>16</v>
      </c>
      <c r="R45" s="40">
        <v>36</v>
      </c>
      <c r="S45" s="40">
        <v>7</v>
      </c>
      <c r="T45" s="40">
        <v>36</v>
      </c>
      <c r="U45" s="40">
        <v>6</v>
      </c>
      <c r="V45" s="40">
        <v>69</v>
      </c>
      <c r="W45" s="40">
        <v>16</v>
      </c>
      <c r="X45" s="40">
        <v>39</v>
      </c>
      <c r="Y45" s="40">
        <v>1</v>
      </c>
      <c r="Z45" s="40">
        <v>86</v>
      </c>
      <c r="AA45" s="40">
        <v>252</v>
      </c>
      <c r="AB45" s="40">
        <v>84</v>
      </c>
      <c r="AC45" s="40">
        <v>45</v>
      </c>
      <c r="AD45" s="40">
        <v>5</v>
      </c>
      <c r="AE45" s="40">
        <v>3</v>
      </c>
      <c r="AF45" s="44">
        <f t="shared" si="0"/>
        <v>441</v>
      </c>
      <c r="AG45" s="44">
        <f t="shared" si="1"/>
        <v>388</v>
      </c>
      <c r="AH45" s="44">
        <f t="shared" si="2"/>
        <v>829</v>
      </c>
      <c r="AI45" s="14"/>
      <c r="AJ45" s="14"/>
    </row>
    <row r="46" spans="1:36" ht="55.5">
      <c r="A46" s="155"/>
      <c r="B46" s="12" t="s">
        <v>56</v>
      </c>
      <c r="C46" s="12" t="s">
        <v>21</v>
      </c>
      <c r="D46" s="40">
        <v>0</v>
      </c>
      <c r="E46" s="40">
        <v>1</v>
      </c>
      <c r="F46" s="40">
        <v>2</v>
      </c>
      <c r="G46" s="40">
        <v>2</v>
      </c>
      <c r="H46" s="40">
        <v>0</v>
      </c>
      <c r="I46" s="40">
        <v>1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1</v>
      </c>
      <c r="T46" s="40">
        <v>1</v>
      </c>
      <c r="U46" s="40">
        <v>0</v>
      </c>
      <c r="V46" s="40">
        <v>3</v>
      </c>
      <c r="W46" s="40">
        <v>0</v>
      </c>
      <c r="X46" s="40">
        <v>2</v>
      </c>
      <c r="Y46" s="40">
        <v>0</v>
      </c>
      <c r="Z46" s="40">
        <v>7</v>
      </c>
      <c r="AA46" s="40">
        <v>83</v>
      </c>
      <c r="AB46" s="40">
        <v>9</v>
      </c>
      <c r="AC46" s="40">
        <v>9</v>
      </c>
      <c r="AD46" s="40">
        <v>0</v>
      </c>
      <c r="AE46" s="40">
        <v>0</v>
      </c>
      <c r="AF46" s="44">
        <f t="shared" si="0"/>
        <v>24</v>
      </c>
      <c r="AG46" s="44">
        <f t="shared" si="1"/>
        <v>97</v>
      </c>
      <c r="AH46" s="44">
        <f t="shared" si="2"/>
        <v>121</v>
      </c>
      <c r="AI46" s="14"/>
      <c r="AJ46" s="14"/>
    </row>
    <row r="47" spans="1:34" ht="55.5">
      <c r="A47" s="155"/>
      <c r="B47" s="12" t="s">
        <v>55</v>
      </c>
      <c r="C47" s="12" t="s">
        <v>106</v>
      </c>
      <c r="D47" s="40">
        <v>1</v>
      </c>
      <c r="E47" s="40">
        <v>0</v>
      </c>
      <c r="F47" s="40">
        <v>0</v>
      </c>
      <c r="G47" s="40">
        <v>0</v>
      </c>
      <c r="H47" s="40">
        <v>4</v>
      </c>
      <c r="I47" s="40">
        <v>0</v>
      </c>
      <c r="J47" s="40">
        <v>0</v>
      </c>
      <c r="K47" s="40">
        <v>1</v>
      </c>
      <c r="L47" s="40">
        <v>1</v>
      </c>
      <c r="M47" s="40">
        <v>1</v>
      </c>
      <c r="N47" s="40">
        <v>0</v>
      </c>
      <c r="O47" s="40">
        <v>0</v>
      </c>
      <c r="P47" s="40">
        <v>1</v>
      </c>
      <c r="Q47" s="40">
        <v>1</v>
      </c>
      <c r="R47" s="40">
        <v>2</v>
      </c>
      <c r="S47" s="40">
        <v>1</v>
      </c>
      <c r="T47" s="40">
        <v>4</v>
      </c>
      <c r="U47" s="40">
        <v>0</v>
      </c>
      <c r="V47" s="40">
        <v>11</v>
      </c>
      <c r="W47" s="40">
        <v>3</v>
      </c>
      <c r="X47" s="40">
        <v>1</v>
      </c>
      <c r="Y47" s="40">
        <v>0</v>
      </c>
      <c r="Z47" s="40">
        <v>6</v>
      </c>
      <c r="AA47" s="40">
        <v>48</v>
      </c>
      <c r="AB47" s="40">
        <v>13</v>
      </c>
      <c r="AC47" s="40">
        <v>9</v>
      </c>
      <c r="AD47" s="40">
        <v>1</v>
      </c>
      <c r="AE47" s="40">
        <v>1</v>
      </c>
      <c r="AF47" s="44">
        <f t="shared" si="0"/>
        <v>45</v>
      </c>
      <c r="AG47" s="44">
        <f t="shared" si="1"/>
        <v>65</v>
      </c>
      <c r="AH47" s="44">
        <f t="shared" si="2"/>
        <v>110</v>
      </c>
    </row>
    <row r="48" spans="1:34" ht="55.5">
      <c r="A48" s="155"/>
      <c r="B48" s="42" t="s">
        <v>153</v>
      </c>
      <c r="C48" s="42" t="s">
        <v>106</v>
      </c>
      <c r="D48" s="43">
        <f>SUM(D43:D47)</f>
        <v>19</v>
      </c>
      <c r="E48" s="43">
        <f aca="true" t="shared" si="6" ref="E48:AE48">SUM(E43:E47)</f>
        <v>21</v>
      </c>
      <c r="F48" s="43">
        <f t="shared" si="6"/>
        <v>12</v>
      </c>
      <c r="G48" s="43">
        <f t="shared" si="6"/>
        <v>9</v>
      </c>
      <c r="H48" s="43">
        <f t="shared" si="6"/>
        <v>66</v>
      </c>
      <c r="I48" s="43">
        <f t="shared" si="6"/>
        <v>12</v>
      </c>
      <c r="J48" s="43">
        <f t="shared" si="6"/>
        <v>16</v>
      </c>
      <c r="K48" s="43">
        <f t="shared" si="6"/>
        <v>12</v>
      </c>
      <c r="L48" s="43">
        <f t="shared" si="6"/>
        <v>64</v>
      </c>
      <c r="M48" s="43">
        <f t="shared" si="6"/>
        <v>37</v>
      </c>
      <c r="N48" s="43">
        <f t="shared" si="6"/>
        <v>4</v>
      </c>
      <c r="O48" s="43">
        <f t="shared" si="6"/>
        <v>8</v>
      </c>
      <c r="P48" s="43">
        <f t="shared" si="6"/>
        <v>20</v>
      </c>
      <c r="Q48" s="43">
        <f t="shared" si="6"/>
        <v>24</v>
      </c>
      <c r="R48" s="43">
        <f t="shared" si="6"/>
        <v>65</v>
      </c>
      <c r="S48" s="43">
        <f t="shared" si="6"/>
        <v>15</v>
      </c>
      <c r="T48" s="43">
        <f t="shared" si="6"/>
        <v>74</v>
      </c>
      <c r="U48" s="43">
        <f t="shared" si="6"/>
        <v>11</v>
      </c>
      <c r="V48" s="43">
        <f t="shared" si="6"/>
        <v>136</v>
      </c>
      <c r="W48" s="43">
        <f t="shared" si="6"/>
        <v>30</v>
      </c>
      <c r="X48" s="43">
        <f t="shared" si="6"/>
        <v>67</v>
      </c>
      <c r="Y48" s="43">
        <f t="shared" si="6"/>
        <v>2</v>
      </c>
      <c r="Z48" s="43">
        <f t="shared" si="6"/>
        <v>414</v>
      </c>
      <c r="AA48" s="43">
        <f t="shared" si="6"/>
        <v>1336</v>
      </c>
      <c r="AB48" s="43">
        <f t="shared" si="6"/>
        <v>262</v>
      </c>
      <c r="AC48" s="43">
        <f t="shared" si="6"/>
        <v>206</v>
      </c>
      <c r="AD48" s="43">
        <f t="shared" si="6"/>
        <v>25</v>
      </c>
      <c r="AE48" s="43">
        <f t="shared" si="6"/>
        <v>16</v>
      </c>
      <c r="AF48" s="44">
        <f t="shared" si="0"/>
        <v>1244</v>
      </c>
      <c r="AG48" s="44">
        <f t="shared" si="1"/>
        <v>1739</v>
      </c>
      <c r="AH48" s="44">
        <f t="shared" si="2"/>
        <v>2983</v>
      </c>
    </row>
    <row r="49" spans="1:34" ht="27.75">
      <c r="A49" s="155" t="s">
        <v>63</v>
      </c>
      <c r="B49" s="13" t="s">
        <v>64</v>
      </c>
      <c r="C49" s="13" t="s">
        <v>11</v>
      </c>
      <c r="D49" s="40">
        <v>225</v>
      </c>
      <c r="E49" s="40">
        <v>223</v>
      </c>
      <c r="F49" s="40">
        <v>169</v>
      </c>
      <c r="G49" s="40">
        <v>267</v>
      </c>
      <c r="H49" s="40">
        <v>7</v>
      </c>
      <c r="I49" s="40">
        <v>2</v>
      </c>
      <c r="J49" s="40">
        <v>11</v>
      </c>
      <c r="K49" s="40">
        <v>7</v>
      </c>
      <c r="L49" s="40">
        <v>36</v>
      </c>
      <c r="M49" s="40">
        <v>13</v>
      </c>
      <c r="N49" s="40">
        <v>10</v>
      </c>
      <c r="O49" s="40">
        <v>15</v>
      </c>
      <c r="P49" s="40">
        <v>14</v>
      </c>
      <c r="Q49" s="40">
        <v>9</v>
      </c>
      <c r="R49" s="40">
        <v>8</v>
      </c>
      <c r="S49" s="40">
        <v>2</v>
      </c>
      <c r="T49" s="40">
        <v>15</v>
      </c>
      <c r="U49" s="40">
        <v>18</v>
      </c>
      <c r="V49" s="40">
        <v>27</v>
      </c>
      <c r="W49" s="40">
        <v>8</v>
      </c>
      <c r="X49" s="40">
        <v>11</v>
      </c>
      <c r="Y49" s="40">
        <v>0</v>
      </c>
      <c r="Z49" s="40">
        <v>52</v>
      </c>
      <c r="AA49" s="40">
        <v>33</v>
      </c>
      <c r="AB49" s="40">
        <v>233</v>
      </c>
      <c r="AC49" s="40">
        <v>123</v>
      </c>
      <c r="AD49" s="40">
        <v>29</v>
      </c>
      <c r="AE49" s="40">
        <v>27</v>
      </c>
      <c r="AF49" s="44">
        <f t="shared" si="0"/>
        <v>847</v>
      </c>
      <c r="AG49" s="44">
        <f t="shared" si="1"/>
        <v>747</v>
      </c>
      <c r="AH49" s="44">
        <f t="shared" si="2"/>
        <v>1594</v>
      </c>
    </row>
    <row r="50" spans="1:34" ht="27.75">
      <c r="A50" s="155"/>
      <c r="B50" s="13" t="s">
        <v>42</v>
      </c>
      <c r="C50" s="13" t="s">
        <v>11</v>
      </c>
      <c r="D50" s="40">
        <v>382</v>
      </c>
      <c r="E50" s="40">
        <v>640</v>
      </c>
      <c r="F50" s="40">
        <v>215</v>
      </c>
      <c r="G50" s="40">
        <v>323</v>
      </c>
      <c r="H50" s="40">
        <v>16</v>
      </c>
      <c r="I50" s="40">
        <v>12</v>
      </c>
      <c r="J50" s="40">
        <v>9</v>
      </c>
      <c r="K50" s="40">
        <v>11</v>
      </c>
      <c r="L50" s="40">
        <v>20</v>
      </c>
      <c r="M50" s="40">
        <v>20</v>
      </c>
      <c r="N50" s="40">
        <v>10</v>
      </c>
      <c r="O50" s="40">
        <v>12</v>
      </c>
      <c r="P50" s="40">
        <v>6</v>
      </c>
      <c r="Q50" s="40">
        <v>12</v>
      </c>
      <c r="R50" s="40">
        <v>19</v>
      </c>
      <c r="S50" s="40">
        <v>12</v>
      </c>
      <c r="T50" s="40">
        <v>12</v>
      </c>
      <c r="U50" s="40">
        <v>6</v>
      </c>
      <c r="V50" s="40">
        <v>30</v>
      </c>
      <c r="W50" s="40">
        <v>32</v>
      </c>
      <c r="X50" s="40">
        <v>2</v>
      </c>
      <c r="Y50" s="40">
        <v>2</v>
      </c>
      <c r="Z50" s="40">
        <v>23</v>
      </c>
      <c r="AA50" s="40">
        <v>27</v>
      </c>
      <c r="AB50" s="40">
        <v>102</v>
      </c>
      <c r="AC50" s="40">
        <v>129</v>
      </c>
      <c r="AD50" s="40">
        <v>27</v>
      </c>
      <c r="AE50" s="40">
        <v>26</v>
      </c>
      <c r="AF50" s="44">
        <f t="shared" si="0"/>
        <v>873</v>
      </c>
      <c r="AG50" s="44">
        <f t="shared" si="1"/>
        <v>1264</v>
      </c>
      <c r="AH50" s="44">
        <f t="shared" si="2"/>
        <v>2137</v>
      </c>
    </row>
    <row r="51" spans="1:34" ht="27.75">
      <c r="A51" s="155"/>
      <c r="B51" s="13" t="s">
        <v>65</v>
      </c>
      <c r="C51" s="13" t="s">
        <v>11</v>
      </c>
      <c r="D51" s="40">
        <v>78</v>
      </c>
      <c r="E51" s="40">
        <v>298</v>
      </c>
      <c r="F51" s="40">
        <v>141</v>
      </c>
      <c r="G51" s="40">
        <v>390</v>
      </c>
      <c r="H51" s="40">
        <v>12</v>
      </c>
      <c r="I51" s="40">
        <v>10</v>
      </c>
      <c r="J51" s="40">
        <v>8</v>
      </c>
      <c r="K51" s="40">
        <v>6</v>
      </c>
      <c r="L51" s="40">
        <v>33</v>
      </c>
      <c r="M51" s="40">
        <v>32</v>
      </c>
      <c r="N51" s="40">
        <v>16</v>
      </c>
      <c r="O51" s="40">
        <v>10</v>
      </c>
      <c r="P51" s="40">
        <v>19</v>
      </c>
      <c r="Q51" s="40">
        <v>11</v>
      </c>
      <c r="R51" s="40">
        <v>24</v>
      </c>
      <c r="S51" s="40">
        <v>5</v>
      </c>
      <c r="T51" s="40">
        <v>36</v>
      </c>
      <c r="U51" s="40">
        <v>27</v>
      </c>
      <c r="V51" s="40">
        <v>43</v>
      </c>
      <c r="W51" s="40">
        <v>31</v>
      </c>
      <c r="X51" s="40">
        <v>3</v>
      </c>
      <c r="Y51" s="40">
        <v>1</v>
      </c>
      <c r="Z51" s="40">
        <v>50</v>
      </c>
      <c r="AA51" s="40">
        <v>35</v>
      </c>
      <c r="AB51" s="40">
        <v>253</v>
      </c>
      <c r="AC51" s="40">
        <v>178</v>
      </c>
      <c r="AD51" s="40">
        <v>49</v>
      </c>
      <c r="AE51" s="40">
        <v>46</v>
      </c>
      <c r="AF51" s="44">
        <f t="shared" si="0"/>
        <v>765</v>
      </c>
      <c r="AG51" s="44">
        <f t="shared" si="1"/>
        <v>1080</v>
      </c>
      <c r="AH51" s="44">
        <f t="shared" si="2"/>
        <v>1845</v>
      </c>
    </row>
    <row r="52" spans="1:34" ht="27.75">
      <c r="A52" s="155"/>
      <c r="B52" s="13" t="s">
        <v>66</v>
      </c>
      <c r="C52" s="13" t="s">
        <v>11</v>
      </c>
      <c r="D52" s="40">
        <v>45</v>
      </c>
      <c r="E52" s="40">
        <v>135</v>
      </c>
      <c r="F52" s="40">
        <v>48</v>
      </c>
      <c r="G52" s="40">
        <v>124</v>
      </c>
      <c r="H52" s="40">
        <v>3</v>
      </c>
      <c r="I52" s="40">
        <v>2</v>
      </c>
      <c r="J52" s="40">
        <v>4</v>
      </c>
      <c r="K52" s="40">
        <v>10</v>
      </c>
      <c r="L52" s="40">
        <v>6</v>
      </c>
      <c r="M52" s="40">
        <v>15</v>
      </c>
      <c r="N52" s="40">
        <v>6</v>
      </c>
      <c r="O52" s="40">
        <v>15</v>
      </c>
      <c r="P52" s="40">
        <v>4</v>
      </c>
      <c r="Q52" s="40">
        <v>12</v>
      </c>
      <c r="R52" s="40">
        <v>1</v>
      </c>
      <c r="S52" s="40">
        <v>6</v>
      </c>
      <c r="T52" s="40">
        <v>1</v>
      </c>
      <c r="U52" s="40">
        <v>4</v>
      </c>
      <c r="V52" s="40">
        <v>1</v>
      </c>
      <c r="W52" s="40">
        <v>5</v>
      </c>
      <c r="X52" s="40">
        <v>0</v>
      </c>
      <c r="Y52" s="40">
        <v>0</v>
      </c>
      <c r="Z52" s="40">
        <v>17</v>
      </c>
      <c r="AA52" s="40">
        <v>9</v>
      </c>
      <c r="AB52" s="40">
        <v>27</v>
      </c>
      <c r="AC52" s="40">
        <v>41</v>
      </c>
      <c r="AD52" s="40">
        <v>7</v>
      </c>
      <c r="AE52" s="40">
        <v>11</v>
      </c>
      <c r="AF52" s="44">
        <f t="shared" si="0"/>
        <v>170</v>
      </c>
      <c r="AG52" s="44">
        <f t="shared" si="1"/>
        <v>389</v>
      </c>
      <c r="AH52" s="44">
        <f t="shared" si="2"/>
        <v>559</v>
      </c>
    </row>
    <row r="53" spans="1:34" ht="27.75">
      <c r="A53" s="155"/>
      <c r="B53" s="13" t="s">
        <v>67</v>
      </c>
      <c r="C53" s="13" t="s">
        <v>11</v>
      </c>
      <c r="D53" s="40">
        <v>107</v>
      </c>
      <c r="E53" s="40">
        <v>110</v>
      </c>
      <c r="F53" s="40">
        <v>80</v>
      </c>
      <c r="G53" s="40">
        <v>54</v>
      </c>
      <c r="H53" s="40">
        <v>4</v>
      </c>
      <c r="I53" s="40">
        <v>0</v>
      </c>
      <c r="J53" s="40">
        <v>10</v>
      </c>
      <c r="K53" s="40">
        <v>8</v>
      </c>
      <c r="L53" s="40">
        <v>20</v>
      </c>
      <c r="M53" s="40">
        <v>6</v>
      </c>
      <c r="N53" s="40">
        <v>5</v>
      </c>
      <c r="O53" s="40">
        <v>9</v>
      </c>
      <c r="P53" s="40">
        <v>6</v>
      </c>
      <c r="Q53" s="40">
        <v>7</v>
      </c>
      <c r="R53" s="40">
        <v>49</v>
      </c>
      <c r="S53" s="40">
        <v>0</v>
      </c>
      <c r="T53" s="40">
        <v>2</v>
      </c>
      <c r="U53" s="40">
        <v>1</v>
      </c>
      <c r="V53" s="40">
        <v>146</v>
      </c>
      <c r="W53" s="40">
        <v>16</v>
      </c>
      <c r="X53" s="40">
        <v>2</v>
      </c>
      <c r="Y53" s="40">
        <v>1</v>
      </c>
      <c r="Z53" s="40">
        <v>57</v>
      </c>
      <c r="AA53" s="40">
        <v>16</v>
      </c>
      <c r="AB53" s="40">
        <v>23</v>
      </c>
      <c r="AC53" s="40">
        <v>15</v>
      </c>
      <c r="AD53" s="40">
        <v>7</v>
      </c>
      <c r="AE53" s="40">
        <v>9</v>
      </c>
      <c r="AF53" s="44">
        <f t="shared" si="0"/>
        <v>518</v>
      </c>
      <c r="AG53" s="44">
        <f t="shared" si="1"/>
        <v>252</v>
      </c>
      <c r="AH53" s="44">
        <f t="shared" si="2"/>
        <v>770</v>
      </c>
    </row>
    <row r="54" spans="1:34" ht="27.75">
      <c r="A54" s="155"/>
      <c r="B54" s="13" t="s">
        <v>68</v>
      </c>
      <c r="C54" s="13" t="s">
        <v>11</v>
      </c>
      <c r="D54" s="40">
        <v>85</v>
      </c>
      <c r="E54" s="40">
        <v>627</v>
      </c>
      <c r="F54" s="40">
        <v>30</v>
      </c>
      <c r="G54" s="40">
        <v>362</v>
      </c>
      <c r="H54" s="40">
        <v>3</v>
      </c>
      <c r="I54" s="40">
        <v>12</v>
      </c>
      <c r="J54" s="40">
        <v>4</v>
      </c>
      <c r="K54" s="40">
        <v>21</v>
      </c>
      <c r="L54" s="40">
        <v>18</v>
      </c>
      <c r="M54" s="40">
        <v>38</v>
      </c>
      <c r="N54" s="40">
        <v>7</v>
      </c>
      <c r="O54" s="40">
        <v>14</v>
      </c>
      <c r="P54" s="40">
        <v>1</v>
      </c>
      <c r="Q54" s="40">
        <v>15</v>
      </c>
      <c r="R54" s="40">
        <v>3</v>
      </c>
      <c r="S54" s="40">
        <v>17</v>
      </c>
      <c r="T54" s="40">
        <v>2</v>
      </c>
      <c r="U54" s="40">
        <v>15</v>
      </c>
      <c r="V54" s="40">
        <v>10</v>
      </c>
      <c r="W54" s="40">
        <v>32</v>
      </c>
      <c r="X54" s="40">
        <v>1</v>
      </c>
      <c r="Y54" s="40">
        <v>1</v>
      </c>
      <c r="Z54" s="40">
        <v>12</v>
      </c>
      <c r="AA54" s="40">
        <v>72</v>
      </c>
      <c r="AB54" s="40">
        <v>36</v>
      </c>
      <c r="AC54" s="40">
        <v>112</v>
      </c>
      <c r="AD54" s="40">
        <v>12</v>
      </c>
      <c r="AE54" s="40">
        <v>31</v>
      </c>
      <c r="AF54" s="44">
        <f t="shared" si="0"/>
        <v>224</v>
      </c>
      <c r="AG54" s="44">
        <f t="shared" si="1"/>
        <v>1369</v>
      </c>
      <c r="AH54" s="44">
        <f t="shared" si="2"/>
        <v>1593</v>
      </c>
    </row>
    <row r="55" spans="1:34" ht="27.75">
      <c r="A55" s="155"/>
      <c r="B55" s="13" t="s">
        <v>274</v>
      </c>
      <c r="C55" s="13" t="s">
        <v>11</v>
      </c>
      <c r="D55" s="40">
        <v>2</v>
      </c>
      <c r="E55" s="40">
        <v>14</v>
      </c>
      <c r="F55" s="40">
        <v>0</v>
      </c>
      <c r="G55" s="40">
        <v>7</v>
      </c>
      <c r="H55" s="40">
        <v>0</v>
      </c>
      <c r="I55" s="40">
        <v>0</v>
      </c>
      <c r="J55" s="40">
        <v>1</v>
      </c>
      <c r="K55" s="40">
        <v>1</v>
      </c>
      <c r="L55" s="40">
        <v>2</v>
      </c>
      <c r="M55" s="40">
        <v>3</v>
      </c>
      <c r="N55" s="40">
        <v>0</v>
      </c>
      <c r="O55" s="40">
        <v>0</v>
      </c>
      <c r="P55" s="40">
        <v>0</v>
      </c>
      <c r="Q55" s="40">
        <v>1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2</v>
      </c>
      <c r="AB55" s="40">
        <v>0</v>
      </c>
      <c r="AC55" s="40">
        <v>2</v>
      </c>
      <c r="AD55" s="40">
        <v>0</v>
      </c>
      <c r="AE55" s="40">
        <v>0</v>
      </c>
      <c r="AF55" s="44">
        <f t="shared" si="0"/>
        <v>5</v>
      </c>
      <c r="AG55" s="44">
        <f t="shared" si="1"/>
        <v>30</v>
      </c>
      <c r="AH55" s="44">
        <f t="shared" si="2"/>
        <v>35</v>
      </c>
    </row>
    <row r="56" spans="1:34" ht="27.75">
      <c r="A56" s="155"/>
      <c r="B56" s="42" t="s">
        <v>40</v>
      </c>
      <c r="C56" s="42" t="s">
        <v>11</v>
      </c>
      <c r="D56" s="43">
        <f>SUM(D49:D55)</f>
        <v>924</v>
      </c>
      <c r="E56" s="43">
        <f aca="true" t="shared" si="7" ref="E56:AG56">SUM(E49:E55)</f>
        <v>2047</v>
      </c>
      <c r="F56" s="43">
        <f t="shared" si="7"/>
        <v>683</v>
      </c>
      <c r="G56" s="43">
        <f t="shared" si="7"/>
        <v>1527</v>
      </c>
      <c r="H56" s="43">
        <f t="shared" si="7"/>
        <v>45</v>
      </c>
      <c r="I56" s="43">
        <f t="shared" si="7"/>
        <v>38</v>
      </c>
      <c r="J56" s="43">
        <f t="shared" si="7"/>
        <v>47</v>
      </c>
      <c r="K56" s="43">
        <f t="shared" si="7"/>
        <v>64</v>
      </c>
      <c r="L56" s="43">
        <f t="shared" si="7"/>
        <v>135</v>
      </c>
      <c r="M56" s="43">
        <f t="shared" si="7"/>
        <v>127</v>
      </c>
      <c r="N56" s="43">
        <f t="shared" si="7"/>
        <v>54</v>
      </c>
      <c r="O56" s="43">
        <f t="shared" si="7"/>
        <v>75</v>
      </c>
      <c r="P56" s="43">
        <f t="shared" si="7"/>
        <v>50</v>
      </c>
      <c r="Q56" s="43">
        <f t="shared" si="7"/>
        <v>67</v>
      </c>
      <c r="R56" s="43">
        <f t="shared" si="7"/>
        <v>104</v>
      </c>
      <c r="S56" s="43">
        <f t="shared" si="7"/>
        <v>42</v>
      </c>
      <c r="T56" s="43">
        <f t="shared" si="7"/>
        <v>68</v>
      </c>
      <c r="U56" s="43">
        <f t="shared" si="7"/>
        <v>71</v>
      </c>
      <c r="V56" s="43">
        <f t="shared" si="7"/>
        <v>257</v>
      </c>
      <c r="W56" s="43">
        <f t="shared" si="7"/>
        <v>124</v>
      </c>
      <c r="X56" s="43">
        <f t="shared" si="7"/>
        <v>19</v>
      </c>
      <c r="Y56" s="43">
        <f t="shared" si="7"/>
        <v>5</v>
      </c>
      <c r="Z56" s="43">
        <f t="shared" si="7"/>
        <v>211</v>
      </c>
      <c r="AA56" s="43">
        <f t="shared" si="7"/>
        <v>194</v>
      </c>
      <c r="AB56" s="43">
        <f t="shared" si="7"/>
        <v>674</v>
      </c>
      <c r="AC56" s="43">
        <f t="shared" si="7"/>
        <v>600</v>
      </c>
      <c r="AD56" s="43">
        <f t="shared" si="7"/>
        <v>131</v>
      </c>
      <c r="AE56" s="43">
        <f t="shared" si="7"/>
        <v>150</v>
      </c>
      <c r="AF56" s="44">
        <f t="shared" si="0"/>
        <v>3402</v>
      </c>
      <c r="AG56" s="43">
        <f t="shared" si="7"/>
        <v>5131</v>
      </c>
      <c r="AH56" s="44">
        <f t="shared" si="2"/>
        <v>8533</v>
      </c>
    </row>
    <row r="57" spans="1:34" ht="27.75">
      <c r="A57" s="170" t="s">
        <v>69</v>
      </c>
      <c r="B57" s="171"/>
      <c r="C57" s="13" t="s">
        <v>11</v>
      </c>
      <c r="D57" s="39">
        <v>2706</v>
      </c>
      <c r="E57" s="39">
        <v>1843</v>
      </c>
      <c r="F57" s="39">
        <v>1081</v>
      </c>
      <c r="G57" s="39">
        <v>669</v>
      </c>
      <c r="H57" s="39">
        <v>220</v>
      </c>
      <c r="I57" s="39">
        <v>33</v>
      </c>
      <c r="J57" s="39">
        <v>387</v>
      </c>
      <c r="K57" s="39">
        <v>125</v>
      </c>
      <c r="L57" s="39">
        <v>355</v>
      </c>
      <c r="M57" s="39">
        <v>107</v>
      </c>
      <c r="N57" s="39">
        <v>409</v>
      </c>
      <c r="O57" s="39">
        <v>123</v>
      </c>
      <c r="P57" s="39">
        <v>415</v>
      </c>
      <c r="Q57" s="39">
        <v>161</v>
      </c>
      <c r="R57" s="39">
        <v>123</v>
      </c>
      <c r="S57" s="39">
        <v>31</v>
      </c>
      <c r="T57" s="39">
        <v>134</v>
      </c>
      <c r="U57" s="39">
        <v>32</v>
      </c>
      <c r="V57" s="39">
        <v>253</v>
      </c>
      <c r="W57" s="39">
        <v>52</v>
      </c>
      <c r="X57" s="39">
        <v>246</v>
      </c>
      <c r="Y57" s="39">
        <v>26</v>
      </c>
      <c r="Z57" s="39">
        <v>206</v>
      </c>
      <c r="AA57" s="39">
        <v>156</v>
      </c>
      <c r="AB57" s="39">
        <v>348</v>
      </c>
      <c r="AC57" s="39">
        <v>112</v>
      </c>
      <c r="AD57" s="39">
        <v>155</v>
      </c>
      <c r="AE57" s="39">
        <v>36</v>
      </c>
      <c r="AF57" s="44">
        <f t="shared" si="0"/>
        <v>7038</v>
      </c>
      <c r="AG57" s="44">
        <f t="shared" si="1"/>
        <v>3506</v>
      </c>
      <c r="AH57" s="44">
        <f t="shared" si="2"/>
        <v>10544</v>
      </c>
    </row>
    <row r="58" spans="1:34" ht="27.75">
      <c r="A58" s="172"/>
      <c r="B58" s="173"/>
      <c r="C58" s="13" t="s">
        <v>22</v>
      </c>
      <c r="D58" s="39">
        <v>19</v>
      </c>
      <c r="E58" s="39">
        <v>9</v>
      </c>
      <c r="F58" s="39">
        <v>13</v>
      </c>
      <c r="G58" s="39">
        <v>0</v>
      </c>
      <c r="H58" s="39">
        <v>2</v>
      </c>
      <c r="I58" s="39">
        <v>1</v>
      </c>
      <c r="J58" s="39">
        <v>1</v>
      </c>
      <c r="K58" s="39">
        <v>0</v>
      </c>
      <c r="L58" s="39">
        <v>3</v>
      </c>
      <c r="M58" s="39">
        <v>1</v>
      </c>
      <c r="N58" s="39">
        <v>1</v>
      </c>
      <c r="O58" s="39">
        <v>1</v>
      </c>
      <c r="P58" s="39">
        <v>4</v>
      </c>
      <c r="Q58" s="39">
        <v>1</v>
      </c>
      <c r="R58" s="39">
        <v>1</v>
      </c>
      <c r="S58" s="39">
        <v>0</v>
      </c>
      <c r="T58" s="39">
        <v>1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6</v>
      </c>
      <c r="AA58" s="39">
        <v>8</v>
      </c>
      <c r="AB58" s="39">
        <v>107</v>
      </c>
      <c r="AC58" s="39">
        <v>20</v>
      </c>
      <c r="AD58" s="39">
        <v>11</v>
      </c>
      <c r="AE58" s="39">
        <v>4</v>
      </c>
      <c r="AF58" s="44">
        <f t="shared" si="0"/>
        <v>169</v>
      </c>
      <c r="AG58" s="44">
        <f t="shared" si="1"/>
        <v>45</v>
      </c>
      <c r="AH58" s="44">
        <f t="shared" si="2"/>
        <v>214</v>
      </c>
    </row>
    <row r="59" spans="1:34" ht="27.75">
      <c r="A59" s="155"/>
      <c r="B59" s="13" t="s">
        <v>71</v>
      </c>
      <c r="C59" s="13" t="s">
        <v>11</v>
      </c>
      <c r="D59" s="13">
        <v>21</v>
      </c>
      <c r="E59" s="13">
        <v>326</v>
      </c>
      <c r="F59" s="13">
        <v>23</v>
      </c>
      <c r="G59" s="13">
        <v>171</v>
      </c>
      <c r="H59" s="13">
        <v>10</v>
      </c>
      <c r="I59" s="13">
        <v>7</v>
      </c>
      <c r="J59" s="13">
        <v>7</v>
      </c>
      <c r="K59" s="13">
        <v>19</v>
      </c>
      <c r="L59" s="13">
        <v>15</v>
      </c>
      <c r="M59" s="13">
        <v>64</v>
      </c>
      <c r="N59" s="13">
        <v>8</v>
      </c>
      <c r="O59" s="13">
        <v>31</v>
      </c>
      <c r="P59" s="13">
        <v>2</v>
      </c>
      <c r="Q59" s="13">
        <v>26</v>
      </c>
      <c r="R59" s="13">
        <v>17</v>
      </c>
      <c r="S59" s="13">
        <v>18</v>
      </c>
      <c r="T59" s="13">
        <v>8</v>
      </c>
      <c r="U59" s="13">
        <v>10</v>
      </c>
      <c r="V59" s="13">
        <v>48</v>
      </c>
      <c r="W59" s="13">
        <v>53</v>
      </c>
      <c r="X59" s="13">
        <v>7</v>
      </c>
      <c r="Y59" s="13">
        <v>3</v>
      </c>
      <c r="Z59" s="13">
        <v>14</v>
      </c>
      <c r="AA59" s="13">
        <v>45</v>
      </c>
      <c r="AB59" s="13">
        <v>19</v>
      </c>
      <c r="AC59" s="13">
        <v>50</v>
      </c>
      <c r="AD59" s="13">
        <v>12</v>
      </c>
      <c r="AE59" s="13">
        <v>37</v>
      </c>
      <c r="AF59" s="44">
        <f t="shared" si="0"/>
        <v>211</v>
      </c>
      <c r="AG59" s="44">
        <f t="shared" si="0"/>
        <v>860</v>
      </c>
      <c r="AH59" s="44">
        <f t="shared" si="2"/>
        <v>1071</v>
      </c>
    </row>
    <row r="60" spans="1:34" ht="27.75">
      <c r="A60" s="155"/>
      <c r="B60" s="13" t="s">
        <v>72</v>
      </c>
      <c r="C60" s="13" t="s">
        <v>11</v>
      </c>
      <c r="D60" s="40">
        <v>41</v>
      </c>
      <c r="E60" s="40">
        <v>338</v>
      </c>
      <c r="F60" s="40">
        <v>17</v>
      </c>
      <c r="G60" s="40">
        <v>215</v>
      </c>
      <c r="H60" s="40">
        <v>2</v>
      </c>
      <c r="I60" s="40">
        <v>12</v>
      </c>
      <c r="J60" s="40">
        <v>5</v>
      </c>
      <c r="K60" s="40">
        <v>37</v>
      </c>
      <c r="L60" s="40">
        <v>7</v>
      </c>
      <c r="M60" s="40">
        <v>60</v>
      </c>
      <c r="N60" s="40">
        <v>8</v>
      </c>
      <c r="O60" s="40">
        <v>33</v>
      </c>
      <c r="P60" s="40">
        <v>2</v>
      </c>
      <c r="Q60" s="40">
        <v>29</v>
      </c>
      <c r="R60" s="40">
        <v>20</v>
      </c>
      <c r="S60" s="40">
        <v>37</v>
      </c>
      <c r="T60" s="40">
        <v>4</v>
      </c>
      <c r="U60" s="40">
        <v>12</v>
      </c>
      <c r="V60" s="40">
        <v>72</v>
      </c>
      <c r="W60" s="40">
        <v>106</v>
      </c>
      <c r="X60" s="40">
        <v>10</v>
      </c>
      <c r="Y60" s="40">
        <v>3</v>
      </c>
      <c r="Z60" s="40">
        <v>5</v>
      </c>
      <c r="AA60" s="40">
        <v>29</v>
      </c>
      <c r="AB60" s="40">
        <v>19</v>
      </c>
      <c r="AC60" s="40">
        <v>75</v>
      </c>
      <c r="AD60" s="40">
        <v>2</v>
      </c>
      <c r="AE60" s="40">
        <v>44</v>
      </c>
      <c r="AF60" s="44">
        <f t="shared" si="0"/>
        <v>214</v>
      </c>
      <c r="AG60" s="44">
        <f t="shared" si="0"/>
        <v>1030</v>
      </c>
      <c r="AH60" s="44">
        <f t="shared" si="2"/>
        <v>1244</v>
      </c>
    </row>
    <row r="61" spans="1:34" ht="27.75">
      <c r="A61" s="155"/>
      <c r="B61" s="13" t="s">
        <v>270</v>
      </c>
      <c r="C61" s="13" t="s">
        <v>11</v>
      </c>
      <c r="D61" s="40">
        <v>6</v>
      </c>
      <c r="E61" s="40">
        <v>39</v>
      </c>
      <c r="F61" s="40">
        <v>3</v>
      </c>
      <c r="G61" s="40">
        <v>27</v>
      </c>
      <c r="H61" s="40">
        <v>0</v>
      </c>
      <c r="I61" s="40">
        <v>1</v>
      </c>
      <c r="J61" s="40">
        <v>2</v>
      </c>
      <c r="K61" s="40">
        <v>5</v>
      </c>
      <c r="L61" s="40">
        <v>2</v>
      </c>
      <c r="M61" s="40">
        <v>7</v>
      </c>
      <c r="N61" s="40">
        <v>1</v>
      </c>
      <c r="O61" s="40">
        <v>4</v>
      </c>
      <c r="P61" s="40">
        <v>0</v>
      </c>
      <c r="Q61" s="40">
        <v>4</v>
      </c>
      <c r="R61" s="40">
        <v>0</v>
      </c>
      <c r="S61" s="40">
        <v>6</v>
      </c>
      <c r="T61" s="40">
        <v>0</v>
      </c>
      <c r="U61" s="40">
        <v>1</v>
      </c>
      <c r="V61" s="40">
        <v>0</v>
      </c>
      <c r="W61" s="40">
        <v>6</v>
      </c>
      <c r="X61" s="40">
        <v>6</v>
      </c>
      <c r="Y61" s="40">
        <v>14</v>
      </c>
      <c r="Z61" s="40">
        <v>0</v>
      </c>
      <c r="AA61" s="40">
        <v>9</v>
      </c>
      <c r="AB61" s="40">
        <v>3</v>
      </c>
      <c r="AC61" s="40">
        <v>15</v>
      </c>
      <c r="AD61" s="40">
        <v>1</v>
      </c>
      <c r="AE61" s="40">
        <v>9</v>
      </c>
      <c r="AF61" s="44">
        <f t="shared" si="0"/>
        <v>24</v>
      </c>
      <c r="AG61" s="44">
        <f t="shared" si="0"/>
        <v>147</v>
      </c>
      <c r="AH61" s="44">
        <f t="shared" si="2"/>
        <v>171</v>
      </c>
    </row>
    <row r="62" spans="1:34" ht="27.75">
      <c r="A62" s="155"/>
      <c r="B62" s="13" t="s">
        <v>271</v>
      </c>
      <c r="C62" s="13" t="s">
        <v>11</v>
      </c>
      <c r="D62" s="40">
        <v>52</v>
      </c>
      <c r="E62" s="40">
        <v>250</v>
      </c>
      <c r="F62" s="40">
        <v>30</v>
      </c>
      <c r="G62" s="40">
        <v>246</v>
      </c>
      <c r="H62" s="40">
        <v>10</v>
      </c>
      <c r="I62" s="40">
        <v>4</v>
      </c>
      <c r="J62" s="40">
        <v>5</v>
      </c>
      <c r="K62" s="40">
        <v>24</v>
      </c>
      <c r="L62" s="40">
        <v>15</v>
      </c>
      <c r="M62" s="40">
        <v>58</v>
      </c>
      <c r="N62" s="40">
        <v>1</v>
      </c>
      <c r="O62" s="40">
        <v>32</v>
      </c>
      <c r="P62" s="40">
        <v>5</v>
      </c>
      <c r="Q62" s="40">
        <v>33</v>
      </c>
      <c r="R62" s="40">
        <v>50</v>
      </c>
      <c r="S62" s="40">
        <v>18</v>
      </c>
      <c r="T62" s="40">
        <v>20</v>
      </c>
      <c r="U62" s="40">
        <v>8</v>
      </c>
      <c r="V62" s="40">
        <v>87</v>
      </c>
      <c r="W62" s="40">
        <v>95</v>
      </c>
      <c r="X62" s="40">
        <v>6</v>
      </c>
      <c r="Y62" s="40">
        <v>3</v>
      </c>
      <c r="Z62" s="40">
        <v>13</v>
      </c>
      <c r="AA62" s="40">
        <v>57</v>
      </c>
      <c r="AB62" s="40">
        <v>30</v>
      </c>
      <c r="AC62" s="40">
        <v>80</v>
      </c>
      <c r="AD62" s="40">
        <v>31</v>
      </c>
      <c r="AE62" s="40">
        <v>68</v>
      </c>
      <c r="AF62" s="44">
        <f t="shared" si="0"/>
        <v>355</v>
      </c>
      <c r="AG62" s="44">
        <f t="shared" si="0"/>
        <v>976</v>
      </c>
      <c r="AH62" s="44">
        <f t="shared" si="2"/>
        <v>1331</v>
      </c>
    </row>
    <row r="63" spans="1:34" ht="27.75">
      <c r="A63" s="155"/>
      <c r="B63" s="13" t="s">
        <v>73</v>
      </c>
      <c r="C63" s="13" t="s">
        <v>11</v>
      </c>
      <c r="D63" s="40">
        <v>30</v>
      </c>
      <c r="E63" s="40">
        <v>454</v>
      </c>
      <c r="F63" s="40">
        <v>44</v>
      </c>
      <c r="G63" s="40">
        <v>413</v>
      </c>
      <c r="H63" s="40">
        <v>10</v>
      </c>
      <c r="I63" s="40">
        <v>14</v>
      </c>
      <c r="J63" s="40">
        <v>8</v>
      </c>
      <c r="K63" s="40">
        <v>121</v>
      </c>
      <c r="L63" s="40">
        <v>16</v>
      </c>
      <c r="M63" s="40">
        <v>162</v>
      </c>
      <c r="N63" s="40">
        <v>13</v>
      </c>
      <c r="O63" s="40">
        <v>171</v>
      </c>
      <c r="P63" s="40">
        <v>21</v>
      </c>
      <c r="Q63" s="40">
        <v>181</v>
      </c>
      <c r="R63" s="40">
        <v>2</v>
      </c>
      <c r="S63" s="40">
        <v>26</v>
      </c>
      <c r="T63" s="40">
        <v>9</v>
      </c>
      <c r="U63" s="40">
        <v>33</v>
      </c>
      <c r="V63" s="40">
        <v>33</v>
      </c>
      <c r="W63" s="40">
        <v>98</v>
      </c>
      <c r="X63" s="40">
        <v>0</v>
      </c>
      <c r="Y63" s="40">
        <v>1</v>
      </c>
      <c r="Z63" s="40">
        <v>1</v>
      </c>
      <c r="AA63" s="40">
        <v>34</v>
      </c>
      <c r="AB63" s="40">
        <v>25</v>
      </c>
      <c r="AC63" s="40">
        <v>203</v>
      </c>
      <c r="AD63" s="40">
        <v>21</v>
      </c>
      <c r="AE63" s="40">
        <v>171</v>
      </c>
      <c r="AF63" s="44">
        <f t="shared" si="0"/>
        <v>233</v>
      </c>
      <c r="AG63" s="44">
        <f t="shared" si="0"/>
        <v>2082</v>
      </c>
      <c r="AH63" s="44">
        <f t="shared" si="2"/>
        <v>2315</v>
      </c>
    </row>
    <row r="64" spans="1:34" ht="27.75">
      <c r="A64" s="155"/>
      <c r="B64" s="13" t="s">
        <v>74</v>
      </c>
      <c r="C64" s="13" t="s">
        <v>11</v>
      </c>
      <c r="D64" s="13">
        <v>0</v>
      </c>
      <c r="E64" s="13">
        <v>144</v>
      </c>
      <c r="F64" s="13">
        <v>0</v>
      </c>
      <c r="G64" s="13">
        <v>68</v>
      </c>
      <c r="H64" s="13">
        <v>0</v>
      </c>
      <c r="I64" s="13">
        <v>3</v>
      </c>
      <c r="J64" s="13">
        <v>0</v>
      </c>
      <c r="K64" s="13">
        <v>12</v>
      </c>
      <c r="L64" s="13">
        <v>0</v>
      </c>
      <c r="M64" s="13">
        <v>26</v>
      </c>
      <c r="N64" s="13">
        <v>0</v>
      </c>
      <c r="O64" s="13">
        <v>28</v>
      </c>
      <c r="P64" s="13">
        <v>0</v>
      </c>
      <c r="Q64" s="13">
        <v>17</v>
      </c>
      <c r="R64" s="13">
        <v>0</v>
      </c>
      <c r="S64" s="13">
        <v>4</v>
      </c>
      <c r="T64" s="13">
        <v>0</v>
      </c>
      <c r="U64" s="13">
        <v>4</v>
      </c>
      <c r="V64" s="13">
        <v>0</v>
      </c>
      <c r="W64" s="13">
        <v>10</v>
      </c>
      <c r="X64" s="13">
        <v>0</v>
      </c>
      <c r="Y64" s="13">
        <v>1</v>
      </c>
      <c r="Z64" s="13">
        <v>0</v>
      </c>
      <c r="AA64" s="13">
        <v>13</v>
      </c>
      <c r="AB64" s="13">
        <v>0</v>
      </c>
      <c r="AC64" s="13">
        <v>32</v>
      </c>
      <c r="AD64" s="13">
        <v>0</v>
      </c>
      <c r="AE64" s="13">
        <v>33</v>
      </c>
      <c r="AF64" s="44">
        <f t="shared" si="0"/>
        <v>0</v>
      </c>
      <c r="AG64" s="44">
        <f t="shared" si="0"/>
        <v>395</v>
      </c>
      <c r="AH64" s="44">
        <f t="shared" si="2"/>
        <v>395</v>
      </c>
    </row>
    <row r="65" spans="1:34" ht="55.5">
      <c r="A65" s="155"/>
      <c r="B65" s="42" t="s">
        <v>169</v>
      </c>
      <c r="C65" s="42" t="s">
        <v>11</v>
      </c>
      <c r="D65" s="43">
        <f>SUM(D64,D63,D62,D61,D60,D59)</f>
        <v>150</v>
      </c>
      <c r="E65" s="43">
        <f aca="true" t="shared" si="8" ref="E65:AH65">SUM(E64,E63,E62,E61,E60,E59)</f>
        <v>1551</v>
      </c>
      <c r="F65" s="43">
        <f t="shared" si="8"/>
        <v>117</v>
      </c>
      <c r="G65" s="43">
        <f t="shared" si="8"/>
        <v>1140</v>
      </c>
      <c r="H65" s="43">
        <f t="shared" si="8"/>
        <v>32</v>
      </c>
      <c r="I65" s="43">
        <f t="shared" si="8"/>
        <v>41</v>
      </c>
      <c r="J65" s="43">
        <f t="shared" si="8"/>
        <v>27</v>
      </c>
      <c r="K65" s="43">
        <f t="shared" si="8"/>
        <v>218</v>
      </c>
      <c r="L65" s="43">
        <f t="shared" si="8"/>
        <v>55</v>
      </c>
      <c r="M65" s="43">
        <f t="shared" si="8"/>
        <v>377</v>
      </c>
      <c r="N65" s="43">
        <f t="shared" si="8"/>
        <v>31</v>
      </c>
      <c r="O65" s="43">
        <f t="shared" si="8"/>
        <v>299</v>
      </c>
      <c r="P65" s="43">
        <f t="shared" si="8"/>
        <v>30</v>
      </c>
      <c r="Q65" s="43">
        <f t="shared" si="8"/>
        <v>290</v>
      </c>
      <c r="R65" s="43">
        <f t="shared" si="8"/>
        <v>89</v>
      </c>
      <c r="S65" s="43">
        <f t="shared" si="8"/>
        <v>109</v>
      </c>
      <c r="T65" s="43">
        <f t="shared" si="8"/>
        <v>41</v>
      </c>
      <c r="U65" s="43">
        <f t="shared" si="8"/>
        <v>68</v>
      </c>
      <c r="V65" s="43">
        <f t="shared" si="8"/>
        <v>240</v>
      </c>
      <c r="W65" s="43">
        <f t="shared" si="8"/>
        <v>368</v>
      </c>
      <c r="X65" s="43">
        <f t="shared" si="8"/>
        <v>29</v>
      </c>
      <c r="Y65" s="43">
        <f t="shared" si="8"/>
        <v>25</v>
      </c>
      <c r="Z65" s="43">
        <f t="shared" si="8"/>
        <v>33</v>
      </c>
      <c r="AA65" s="43">
        <f t="shared" si="8"/>
        <v>187</v>
      </c>
      <c r="AB65" s="43">
        <f t="shared" si="8"/>
        <v>96</v>
      </c>
      <c r="AC65" s="43">
        <f t="shared" si="8"/>
        <v>455</v>
      </c>
      <c r="AD65" s="43">
        <f t="shared" si="8"/>
        <v>67</v>
      </c>
      <c r="AE65" s="43">
        <f t="shared" si="8"/>
        <v>362</v>
      </c>
      <c r="AF65" s="44">
        <f t="shared" si="0"/>
        <v>1037</v>
      </c>
      <c r="AG65" s="44">
        <f t="shared" si="0"/>
        <v>5490</v>
      </c>
      <c r="AH65" s="43">
        <f t="shared" si="8"/>
        <v>6527</v>
      </c>
    </row>
    <row r="66" spans="1:34" ht="27.75">
      <c r="A66" s="155" t="s">
        <v>76</v>
      </c>
      <c r="B66" s="12" t="s">
        <v>154</v>
      </c>
      <c r="C66" s="12" t="s">
        <v>22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3</v>
      </c>
      <c r="L66" s="40">
        <v>1</v>
      </c>
      <c r="M66" s="40">
        <v>2</v>
      </c>
      <c r="N66" s="40">
        <v>0</v>
      </c>
      <c r="O66" s="40">
        <v>0</v>
      </c>
      <c r="P66" s="40">
        <v>0</v>
      </c>
      <c r="Q66" s="40">
        <v>2</v>
      </c>
      <c r="R66" s="40">
        <v>2</v>
      </c>
      <c r="S66" s="40">
        <v>1</v>
      </c>
      <c r="T66" s="40">
        <v>0</v>
      </c>
      <c r="U66" s="40">
        <v>1</v>
      </c>
      <c r="V66" s="40">
        <v>2</v>
      </c>
      <c r="W66" s="40">
        <v>0</v>
      </c>
      <c r="X66" s="40">
        <v>1</v>
      </c>
      <c r="Y66" s="40">
        <v>0</v>
      </c>
      <c r="Z66" s="40">
        <v>0</v>
      </c>
      <c r="AA66" s="40">
        <v>2</v>
      </c>
      <c r="AB66" s="40">
        <v>32</v>
      </c>
      <c r="AC66" s="40">
        <v>400</v>
      </c>
      <c r="AD66" s="40">
        <v>3</v>
      </c>
      <c r="AE66" s="40">
        <v>9</v>
      </c>
      <c r="AF66" s="44">
        <f t="shared" si="0"/>
        <v>41</v>
      </c>
      <c r="AG66" s="44">
        <f t="shared" si="1"/>
        <v>420</v>
      </c>
      <c r="AH66" s="44">
        <f t="shared" si="2"/>
        <v>461</v>
      </c>
    </row>
    <row r="67" spans="1:34" ht="27.75">
      <c r="A67" s="155"/>
      <c r="B67" s="12" t="s">
        <v>73</v>
      </c>
      <c r="C67" s="12" t="s">
        <v>22</v>
      </c>
      <c r="D67" s="40">
        <v>1</v>
      </c>
      <c r="E67" s="40">
        <v>4</v>
      </c>
      <c r="F67" s="40">
        <v>0</v>
      </c>
      <c r="G67" s="40">
        <v>3</v>
      </c>
      <c r="H67" s="40">
        <v>0</v>
      </c>
      <c r="I67" s="40">
        <v>1</v>
      </c>
      <c r="J67" s="40">
        <v>0</v>
      </c>
      <c r="K67" s="40">
        <v>8</v>
      </c>
      <c r="L67" s="40">
        <v>1</v>
      </c>
      <c r="M67" s="40">
        <v>7</v>
      </c>
      <c r="N67" s="40">
        <v>0</v>
      </c>
      <c r="O67" s="40">
        <v>2</v>
      </c>
      <c r="P67" s="40">
        <v>1</v>
      </c>
      <c r="Q67" s="40">
        <v>5</v>
      </c>
      <c r="R67" s="40">
        <v>0</v>
      </c>
      <c r="S67" s="40">
        <v>2</v>
      </c>
      <c r="T67" s="40">
        <v>0</v>
      </c>
      <c r="U67" s="40">
        <v>1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1</v>
      </c>
      <c r="AB67" s="40">
        <v>104</v>
      </c>
      <c r="AC67" s="40">
        <v>1107</v>
      </c>
      <c r="AD67" s="40">
        <v>6</v>
      </c>
      <c r="AE67" s="40">
        <v>25</v>
      </c>
      <c r="AF67" s="44">
        <f t="shared" si="0"/>
        <v>113</v>
      </c>
      <c r="AG67" s="44">
        <f t="shared" si="1"/>
        <v>1166</v>
      </c>
      <c r="AH67" s="44">
        <f t="shared" si="2"/>
        <v>1279</v>
      </c>
    </row>
    <row r="68" spans="1:34" ht="55.5">
      <c r="A68" s="155"/>
      <c r="B68" s="42" t="s">
        <v>149</v>
      </c>
      <c r="C68" s="42" t="s">
        <v>22</v>
      </c>
      <c r="D68" s="43">
        <f>SUM(D67,D66)</f>
        <v>1</v>
      </c>
      <c r="E68" s="43">
        <f aca="true" t="shared" si="9" ref="E68:AE68">SUM(E67,E66)</f>
        <v>4</v>
      </c>
      <c r="F68" s="43">
        <f t="shared" si="9"/>
        <v>0</v>
      </c>
      <c r="G68" s="43">
        <f t="shared" si="9"/>
        <v>3</v>
      </c>
      <c r="H68" s="43">
        <f t="shared" si="9"/>
        <v>0</v>
      </c>
      <c r="I68" s="43">
        <f t="shared" si="9"/>
        <v>1</v>
      </c>
      <c r="J68" s="43">
        <f t="shared" si="9"/>
        <v>0</v>
      </c>
      <c r="K68" s="43">
        <f t="shared" si="9"/>
        <v>11</v>
      </c>
      <c r="L68" s="43">
        <f t="shared" si="9"/>
        <v>2</v>
      </c>
      <c r="M68" s="43">
        <f t="shared" si="9"/>
        <v>9</v>
      </c>
      <c r="N68" s="43">
        <f t="shared" si="9"/>
        <v>0</v>
      </c>
      <c r="O68" s="43">
        <f t="shared" si="9"/>
        <v>2</v>
      </c>
      <c r="P68" s="43">
        <f t="shared" si="9"/>
        <v>1</v>
      </c>
      <c r="Q68" s="43">
        <f t="shared" si="9"/>
        <v>7</v>
      </c>
      <c r="R68" s="43">
        <f t="shared" si="9"/>
        <v>2</v>
      </c>
      <c r="S68" s="43">
        <f t="shared" si="9"/>
        <v>3</v>
      </c>
      <c r="T68" s="43">
        <f t="shared" si="9"/>
        <v>0</v>
      </c>
      <c r="U68" s="43">
        <f t="shared" si="9"/>
        <v>2</v>
      </c>
      <c r="V68" s="43">
        <f t="shared" si="9"/>
        <v>2</v>
      </c>
      <c r="W68" s="43">
        <f t="shared" si="9"/>
        <v>0</v>
      </c>
      <c r="X68" s="43">
        <f t="shared" si="9"/>
        <v>1</v>
      </c>
      <c r="Y68" s="43">
        <f t="shared" si="9"/>
        <v>0</v>
      </c>
      <c r="Z68" s="43">
        <f t="shared" si="9"/>
        <v>0</v>
      </c>
      <c r="AA68" s="43">
        <f t="shared" si="9"/>
        <v>3</v>
      </c>
      <c r="AB68" s="43">
        <f t="shared" si="9"/>
        <v>136</v>
      </c>
      <c r="AC68" s="43">
        <f t="shared" si="9"/>
        <v>1507</v>
      </c>
      <c r="AD68" s="43">
        <f t="shared" si="9"/>
        <v>9</v>
      </c>
      <c r="AE68" s="43">
        <f t="shared" si="9"/>
        <v>34</v>
      </c>
      <c r="AF68" s="44">
        <f t="shared" si="0"/>
        <v>154</v>
      </c>
      <c r="AG68" s="44">
        <f t="shared" si="1"/>
        <v>1586</v>
      </c>
      <c r="AH68" s="44">
        <f t="shared" si="2"/>
        <v>1740</v>
      </c>
    </row>
    <row r="69" spans="1:34" ht="55.5">
      <c r="A69" s="155" t="s">
        <v>165</v>
      </c>
      <c r="B69" s="12" t="s">
        <v>73</v>
      </c>
      <c r="C69" s="12" t="s">
        <v>106</v>
      </c>
      <c r="D69" s="40">
        <v>6</v>
      </c>
      <c r="E69" s="40">
        <v>9</v>
      </c>
      <c r="F69" s="40">
        <v>1</v>
      </c>
      <c r="G69" s="40">
        <v>11</v>
      </c>
      <c r="H69" s="40">
        <v>2</v>
      </c>
      <c r="I69" s="40">
        <v>0</v>
      </c>
      <c r="J69" s="40">
        <v>3</v>
      </c>
      <c r="K69" s="40">
        <v>13</v>
      </c>
      <c r="L69" s="40">
        <v>25</v>
      </c>
      <c r="M69" s="40">
        <v>35</v>
      </c>
      <c r="N69" s="40">
        <v>3</v>
      </c>
      <c r="O69" s="40">
        <v>20</v>
      </c>
      <c r="P69" s="40">
        <v>13</v>
      </c>
      <c r="Q69" s="40">
        <v>70</v>
      </c>
      <c r="R69" s="40">
        <v>0</v>
      </c>
      <c r="S69" s="40">
        <v>0</v>
      </c>
      <c r="T69" s="40">
        <v>9</v>
      </c>
      <c r="U69" s="40">
        <v>1</v>
      </c>
      <c r="V69" s="40">
        <v>5</v>
      </c>
      <c r="W69" s="40">
        <v>2</v>
      </c>
      <c r="X69" s="40">
        <v>0</v>
      </c>
      <c r="Y69" s="40">
        <v>0</v>
      </c>
      <c r="Z69" s="40">
        <v>54</v>
      </c>
      <c r="AA69" s="40">
        <v>755</v>
      </c>
      <c r="AB69" s="40">
        <v>42</v>
      </c>
      <c r="AC69" s="40">
        <v>107</v>
      </c>
      <c r="AD69" s="40">
        <v>1</v>
      </c>
      <c r="AE69" s="40">
        <v>0</v>
      </c>
      <c r="AF69" s="44">
        <f t="shared" si="0"/>
        <v>164</v>
      </c>
      <c r="AG69" s="44">
        <f t="shared" si="1"/>
        <v>1023</v>
      </c>
      <c r="AH69" s="44">
        <f t="shared" si="2"/>
        <v>1187</v>
      </c>
    </row>
    <row r="70" spans="1:34" ht="55.5">
      <c r="A70" s="155"/>
      <c r="B70" s="12" t="s">
        <v>154</v>
      </c>
      <c r="C70" s="12" t="s">
        <v>106</v>
      </c>
      <c r="D70" s="40">
        <v>0</v>
      </c>
      <c r="E70" s="40">
        <v>2</v>
      </c>
      <c r="F70" s="40">
        <v>0</v>
      </c>
      <c r="G70" s="40">
        <v>1</v>
      </c>
      <c r="H70" s="40">
        <v>0</v>
      </c>
      <c r="I70" s="40">
        <v>0</v>
      </c>
      <c r="J70" s="40">
        <v>0</v>
      </c>
      <c r="K70" s="40">
        <v>1</v>
      </c>
      <c r="L70" s="40">
        <v>1</v>
      </c>
      <c r="M70" s="40">
        <v>2</v>
      </c>
      <c r="N70" s="40">
        <v>1</v>
      </c>
      <c r="O70" s="40">
        <v>0</v>
      </c>
      <c r="P70" s="40">
        <v>0</v>
      </c>
      <c r="Q70" s="40">
        <v>1</v>
      </c>
      <c r="R70" s="40">
        <v>0</v>
      </c>
      <c r="S70" s="40">
        <v>0</v>
      </c>
      <c r="T70" s="40">
        <v>1</v>
      </c>
      <c r="U70" s="40">
        <v>0</v>
      </c>
      <c r="V70" s="40">
        <v>5</v>
      </c>
      <c r="W70" s="40">
        <v>0</v>
      </c>
      <c r="X70" s="40">
        <v>0</v>
      </c>
      <c r="Y70" s="40">
        <v>0</v>
      </c>
      <c r="Z70" s="40">
        <v>19</v>
      </c>
      <c r="AA70" s="40">
        <v>246</v>
      </c>
      <c r="AB70" s="40">
        <v>2</v>
      </c>
      <c r="AC70" s="40">
        <v>4</v>
      </c>
      <c r="AD70" s="40">
        <v>0</v>
      </c>
      <c r="AE70" s="40">
        <v>0</v>
      </c>
      <c r="AF70" s="44">
        <f aca="true" t="shared" si="10" ref="AF70:AF83">AD70+AB70+Z70+X70+V70+T70+R70+P70+N70+L70+J70+H70+F70+D70</f>
        <v>29</v>
      </c>
      <c r="AG70" s="44">
        <f aca="true" t="shared" si="11" ref="AG70:AG83">AE70+AC70+AA70+Y70+W70+U70+S70+Q70+O70+M70+K70+I70+G70+E70</f>
        <v>257</v>
      </c>
      <c r="AH70" s="44">
        <f aca="true" t="shared" si="12" ref="AH70:AH83">AG70+AF70</f>
        <v>286</v>
      </c>
    </row>
    <row r="71" spans="1:34" ht="55.5">
      <c r="A71" s="155"/>
      <c r="B71" s="42" t="s">
        <v>166</v>
      </c>
      <c r="C71" s="42" t="s">
        <v>106</v>
      </c>
      <c r="D71" s="43">
        <f>SUM(D69:D70)</f>
        <v>6</v>
      </c>
      <c r="E71" s="43">
        <f aca="true" t="shared" si="13" ref="E71:AE71">SUM(E69:E70)</f>
        <v>11</v>
      </c>
      <c r="F71" s="43">
        <f t="shared" si="13"/>
        <v>1</v>
      </c>
      <c r="G71" s="43">
        <f t="shared" si="13"/>
        <v>12</v>
      </c>
      <c r="H71" s="43">
        <f t="shared" si="13"/>
        <v>2</v>
      </c>
      <c r="I71" s="43">
        <f t="shared" si="13"/>
        <v>0</v>
      </c>
      <c r="J71" s="43">
        <f t="shared" si="13"/>
        <v>3</v>
      </c>
      <c r="K71" s="43">
        <f t="shared" si="13"/>
        <v>14</v>
      </c>
      <c r="L71" s="43">
        <f t="shared" si="13"/>
        <v>26</v>
      </c>
      <c r="M71" s="43">
        <f t="shared" si="13"/>
        <v>37</v>
      </c>
      <c r="N71" s="43">
        <f t="shared" si="13"/>
        <v>4</v>
      </c>
      <c r="O71" s="43">
        <f t="shared" si="13"/>
        <v>20</v>
      </c>
      <c r="P71" s="43">
        <f t="shared" si="13"/>
        <v>13</v>
      </c>
      <c r="Q71" s="43">
        <f t="shared" si="13"/>
        <v>71</v>
      </c>
      <c r="R71" s="43">
        <f t="shared" si="13"/>
        <v>0</v>
      </c>
      <c r="S71" s="43">
        <f t="shared" si="13"/>
        <v>0</v>
      </c>
      <c r="T71" s="43">
        <f t="shared" si="13"/>
        <v>10</v>
      </c>
      <c r="U71" s="43">
        <f t="shared" si="13"/>
        <v>1</v>
      </c>
      <c r="V71" s="43">
        <f t="shared" si="13"/>
        <v>10</v>
      </c>
      <c r="W71" s="43">
        <f t="shared" si="13"/>
        <v>2</v>
      </c>
      <c r="X71" s="43">
        <f t="shared" si="13"/>
        <v>0</v>
      </c>
      <c r="Y71" s="43">
        <f t="shared" si="13"/>
        <v>0</v>
      </c>
      <c r="Z71" s="43">
        <f t="shared" si="13"/>
        <v>73</v>
      </c>
      <c r="AA71" s="43">
        <f t="shared" si="13"/>
        <v>1001</v>
      </c>
      <c r="AB71" s="43">
        <f t="shared" si="13"/>
        <v>44</v>
      </c>
      <c r="AC71" s="43">
        <f t="shared" si="13"/>
        <v>111</v>
      </c>
      <c r="AD71" s="43">
        <f t="shared" si="13"/>
        <v>1</v>
      </c>
      <c r="AE71" s="43">
        <f t="shared" si="13"/>
        <v>0</v>
      </c>
      <c r="AF71" s="44">
        <f t="shared" si="10"/>
        <v>193</v>
      </c>
      <c r="AG71" s="44">
        <f t="shared" si="11"/>
        <v>1280</v>
      </c>
      <c r="AH71" s="44">
        <f t="shared" si="12"/>
        <v>1473</v>
      </c>
    </row>
    <row r="72" spans="1:34" ht="27.75">
      <c r="A72" s="152" t="s">
        <v>188</v>
      </c>
      <c r="B72" s="152"/>
      <c r="C72" s="12" t="s">
        <v>108</v>
      </c>
      <c r="D72" s="39">
        <v>0</v>
      </c>
      <c r="E72" s="39">
        <v>4</v>
      </c>
      <c r="F72" s="39">
        <v>3</v>
      </c>
      <c r="G72" s="39">
        <v>20</v>
      </c>
      <c r="H72" s="39">
        <v>0</v>
      </c>
      <c r="I72" s="39">
        <v>0</v>
      </c>
      <c r="J72" s="39">
        <v>0</v>
      </c>
      <c r="K72" s="39">
        <v>8</v>
      </c>
      <c r="L72" s="39">
        <v>1</v>
      </c>
      <c r="M72" s="39">
        <v>12</v>
      </c>
      <c r="N72" s="39">
        <v>3</v>
      </c>
      <c r="O72" s="39">
        <v>15</v>
      </c>
      <c r="P72" s="39">
        <v>2</v>
      </c>
      <c r="Q72" s="39">
        <v>24</v>
      </c>
      <c r="R72" s="39">
        <v>0</v>
      </c>
      <c r="S72" s="39">
        <v>0</v>
      </c>
      <c r="T72" s="39">
        <v>3</v>
      </c>
      <c r="U72" s="39">
        <v>1</v>
      </c>
      <c r="V72" s="39">
        <v>1</v>
      </c>
      <c r="W72" s="39">
        <v>2</v>
      </c>
      <c r="X72" s="39">
        <v>0</v>
      </c>
      <c r="Y72" s="39">
        <v>0</v>
      </c>
      <c r="Z72" s="39">
        <v>0</v>
      </c>
      <c r="AA72" s="39">
        <v>0</v>
      </c>
      <c r="AB72" s="39">
        <v>7</v>
      </c>
      <c r="AC72" s="39">
        <v>40</v>
      </c>
      <c r="AD72" s="39">
        <v>70</v>
      </c>
      <c r="AE72" s="39">
        <v>245</v>
      </c>
      <c r="AF72" s="44">
        <f t="shared" si="10"/>
        <v>90</v>
      </c>
      <c r="AG72" s="44">
        <f t="shared" si="11"/>
        <v>371</v>
      </c>
      <c r="AH72" s="44">
        <f t="shared" si="12"/>
        <v>461</v>
      </c>
    </row>
    <row r="73" spans="1:34" ht="27.75">
      <c r="A73" s="167" t="s">
        <v>272</v>
      </c>
      <c r="B73" s="168"/>
      <c r="C73" s="12" t="s">
        <v>11</v>
      </c>
      <c r="D73" s="39">
        <v>103</v>
      </c>
      <c r="E73" s="39">
        <v>186</v>
      </c>
      <c r="F73" s="39">
        <v>83</v>
      </c>
      <c r="G73" s="39">
        <v>133</v>
      </c>
      <c r="H73" s="39">
        <v>33</v>
      </c>
      <c r="I73" s="39">
        <v>3</v>
      </c>
      <c r="J73" s="39">
        <v>19</v>
      </c>
      <c r="K73" s="39">
        <v>33</v>
      </c>
      <c r="L73" s="39">
        <v>19</v>
      </c>
      <c r="M73" s="39">
        <v>31</v>
      </c>
      <c r="N73" s="39">
        <v>25</v>
      </c>
      <c r="O73" s="39">
        <v>72</v>
      </c>
      <c r="P73" s="39">
        <v>35</v>
      </c>
      <c r="Q73" s="39">
        <v>96</v>
      </c>
      <c r="R73" s="39">
        <v>22</v>
      </c>
      <c r="S73" s="39">
        <v>11</v>
      </c>
      <c r="T73" s="39">
        <v>36</v>
      </c>
      <c r="U73" s="39">
        <v>7</v>
      </c>
      <c r="V73" s="39">
        <v>22</v>
      </c>
      <c r="W73" s="39">
        <v>24</v>
      </c>
      <c r="X73" s="39">
        <v>9</v>
      </c>
      <c r="Y73" s="39">
        <v>0</v>
      </c>
      <c r="Z73" s="39">
        <v>14</v>
      </c>
      <c r="AA73" s="39">
        <v>29</v>
      </c>
      <c r="AB73" s="39">
        <v>14</v>
      </c>
      <c r="AC73" s="39">
        <v>7</v>
      </c>
      <c r="AD73" s="39">
        <v>11</v>
      </c>
      <c r="AE73" s="39">
        <v>0</v>
      </c>
      <c r="AF73" s="44">
        <f t="shared" si="10"/>
        <v>445</v>
      </c>
      <c r="AG73" s="44">
        <f t="shared" si="11"/>
        <v>632</v>
      </c>
      <c r="AH73" s="44">
        <f t="shared" si="12"/>
        <v>1077</v>
      </c>
    </row>
    <row r="74" spans="1:34" ht="27.75">
      <c r="A74" s="152" t="s">
        <v>78</v>
      </c>
      <c r="B74" s="152"/>
      <c r="C74" s="12" t="s">
        <v>11</v>
      </c>
      <c r="D74" s="39">
        <v>337</v>
      </c>
      <c r="E74" s="39">
        <v>1022</v>
      </c>
      <c r="F74" s="39">
        <v>277</v>
      </c>
      <c r="G74" s="39">
        <v>854</v>
      </c>
      <c r="H74" s="39">
        <v>291</v>
      </c>
      <c r="I74" s="39">
        <v>146</v>
      </c>
      <c r="J74" s="39">
        <v>232</v>
      </c>
      <c r="K74" s="39">
        <v>297</v>
      </c>
      <c r="L74" s="39">
        <v>219</v>
      </c>
      <c r="M74" s="39">
        <v>209</v>
      </c>
      <c r="N74" s="39">
        <v>128</v>
      </c>
      <c r="O74" s="39">
        <v>92</v>
      </c>
      <c r="P74" s="39">
        <v>93</v>
      </c>
      <c r="Q74" s="39">
        <v>92</v>
      </c>
      <c r="R74" s="39">
        <v>595</v>
      </c>
      <c r="S74" s="39">
        <v>345</v>
      </c>
      <c r="T74" s="39">
        <v>299</v>
      </c>
      <c r="U74" s="39">
        <v>155</v>
      </c>
      <c r="V74" s="39">
        <v>265</v>
      </c>
      <c r="W74" s="39">
        <v>101</v>
      </c>
      <c r="X74" s="39">
        <v>182</v>
      </c>
      <c r="Y74" s="39">
        <v>57</v>
      </c>
      <c r="Z74" s="39">
        <v>30</v>
      </c>
      <c r="AA74" s="39">
        <v>72</v>
      </c>
      <c r="AB74" s="39">
        <v>243</v>
      </c>
      <c r="AC74" s="39">
        <v>396</v>
      </c>
      <c r="AD74" s="39">
        <v>88</v>
      </c>
      <c r="AE74" s="39">
        <v>133</v>
      </c>
      <c r="AF74" s="44">
        <f t="shared" si="10"/>
        <v>3279</v>
      </c>
      <c r="AG74" s="44">
        <f t="shared" si="11"/>
        <v>3971</v>
      </c>
      <c r="AH74" s="44">
        <f t="shared" si="12"/>
        <v>7250</v>
      </c>
    </row>
    <row r="75" spans="1:34" ht="27.75">
      <c r="A75" s="152" t="s">
        <v>79</v>
      </c>
      <c r="B75" s="152"/>
      <c r="C75" s="12" t="s">
        <v>11</v>
      </c>
      <c r="D75" s="39">
        <v>63</v>
      </c>
      <c r="E75" s="39">
        <v>58</v>
      </c>
      <c r="F75" s="39">
        <v>91</v>
      </c>
      <c r="G75" s="39">
        <v>48</v>
      </c>
      <c r="H75" s="39">
        <v>54</v>
      </c>
      <c r="I75" s="39">
        <v>6</v>
      </c>
      <c r="J75" s="39">
        <v>46</v>
      </c>
      <c r="K75" s="39">
        <v>28</v>
      </c>
      <c r="L75" s="39">
        <v>88</v>
      </c>
      <c r="M75" s="39">
        <v>49</v>
      </c>
      <c r="N75" s="39">
        <v>72</v>
      </c>
      <c r="O75" s="39">
        <v>69</v>
      </c>
      <c r="P75" s="39">
        <v>82</v>
      </c>
      <c r="Q75" s="39">
        <v>56</v>
      </c>
      <c r="R75" s="39">
        <v>32</v>
      </c>
      <c r="S75" s="39">
        <v>10</v>
      </c>
      <c r="T75" s="39">
        <v>40</v>
      </c>
      <c r="U75" s="39">
        <v>7</v>
      </c>
      <c r="V75" s="39">
        <v>40</v>
      </c>
      <c r="W75" s="39">
        <v>8</v>
      </c>
      <c r="X75" s="39">
        <v>21</v>
      </c>
      <c r="Y75" s="39">
        <v>6</v>
      </c>
      <c r="Z75" s="39">
        <v>43</v>
      </c>
      <c r="AA75" s="39">
        <v>22</v>
      </c>
      <c r="AB75" s="39">
        <v>40</v>
      </c>
      <c r="AC75" s="39">
        <v>13</v>
      </c>
      <c r="AD75" s="39">
        <v>22</v>
      </c>
      <c r="AE75" s="39">
        <v>17</v>
      </c>
      <c r="AF75" s="44">
        <f t="shared" si="10"/>
        <v>734</v>
      </c>
      <c r="AG75" s="44">
        <f t="shared" si="11"/>
        <v>397</v>
      </c>
      <c r="AH75" s="44">
        <f t="shared" si="12"/>
        <v>1131</v>
      </c>
    </row>
    <row r="76" spans="1:34" ht="27.75">
      <c r="A76" s="152" t="s">
        <v>178</v>
      </c>
      <c r="B76" s="152"/>
      <c r="C76" s="12" t="s">
        <v>11</v>
      </c>
      <c r="D76" s="39">
        <v>19</v>
      </c>
      <c r="E76" s="39">
        <v>21</v>
      </c>
      <c r="F76" s="39">
        <v>8</v>
      </c>
      <c r="G76" s="39">
        <v>16</v>
      </c>
      <c r="H76" s="39">
        <v>1</v>
      </c>
      <c r="I76" s="39">
        <v>0</v>
      </c>
      <c r="J76" s="39">
        <v>6</v>
      </c>
      <c r="K76" s="39">
        <v>4</v>
      </c>
      <c r="L76" s="39">
        <v>4</v>
      </c>
      <c r="M76" s="39">
        <v>2</v>
      </c>
      <c r="N76" s="39">
        <v>2</v>
      </c>
      <c r="O76" s="39">
        <v>2</v>
      </c>
      <c r="P76" s="39">
        <v>2</v>
      </c>
      <c r="Q76" s="39">
        <v>6</v>
      </c>
      <c r="R76" s="39">
        <v>0</v>
      </c>
      <c r="S76" s="39">
        <v>1</v>
      </c>
      <c r="T76" s="39">
        <v>3</v>
      </c>
      <c r="U76" s="39">
        <v>0</v>
      </c>
      <c r="V76" s="39">
        <v>0</v>
      </c>
      <c r="W76" s="39">
        <v>1</v>
      </c>
      <c r="X76" s="39">
        <v>0</v>
      </c>
      <c r="Y76" s="39">
        <v>0</v>
      </c>
      <c r="Z76" s="39">
        <v>4</v>
      </c>
      <c r="AA76" s="39">
        <v>6</v>
      </c>
      <c r="AB76" s="39">
        <v>2</v>
      </c>
      <c r="AC76" s="39">
        <v>3</v>
      </c>
      <c r="AD76" s="39">
        <v>9</v>
      </c>
      <c r="AE76" s="39">
        <v>6</v>
      </c>
      <c r="AF76" s="44">
        <f t="shared" si="10"/>
        <v>60</v>
      </c>
      <c r="AG76" s="44">
        <f t="shared" si="11"/>
        <v>68</v>
      </c>
      <c r="AH76" s="44">
        <f t="shared" si="12"/>
        <v>128</v>
      </c>
    </row>
    <row r="77" spans="1:34" ht="27.75">
      <c r="A77" s="152" t="s">
        <v>80</v>
      </c>
      <c r="B77" s="152"/>
      <c r="C77" s="12" t="s">
        <v>11</v>
      </c>
      <c r="D77" s="39">
        <v>139</v>
      </c>
      <c r="E77" s="39">
        <v>280</v>
      </c>
      <c r="F77" s="39">
        <v>43</v>
      </c>
      <c r="G77" s="39">
        <v>86</v>
      </c>
      <c r="H77" s="39">
        <v>7</v>
      </c>
      <c r="I77" s="39">
        <v>8</v>
      </c>
      <c r="J77" s="39">
        <v>13</v>
      </c>
      <c r="K77" s="39">
        <v>18</v>
      </c>
      <c r="L77" s="39">
        <v>22</v>
      </c>
      <c r="M77" s="39">
        <v>33</v>
      </c>
      <c r="N77" s="39">
        <v>10</v>
      </c>
      <c r="O77" s="39">
        <v>22</v>
      </c>
      <c r="P77" s="39">
        <v>12</v>
      </c>
      <c r="Q77" s="39">
        <v>22</v>
      </c>
      <c r="R77" s="39">
        <v>2</v>
      </c>
      <c r="S77" s="39">
        <v>5</v>
      </c>
      <c r="T77" s="39">
        <v>5</v>
      </c>
      <c r="U77" s="39">
        <v>3</v>
      </c>
      <c r="V77" s="39">
        <v>17</v>
      </c>
      <c r="W77" s="39">
        <v>9</v>
      </c>
      <c r="X77" s="39">
        <v>9</v>
      </c>
      <c r="Y77" s="39">
        <v>2</v>
      </c>
      <c r="Z77" s="39">
        <v>41</v>
      </c>
      <c r="AA77" s="39">
        <v>43</v>
      </c>
      <c r="AB77" s="39">
        <v>18</v>
      </c>
      <c r="AC77" s="39">
        <v>15</v>
      </c>
      <c r="AD77" s="39">
        <v>4</v>
      </c>
      <c r="AE77" s="39">
        <v>1</v>
      </c>
      <c r="AF77" s="44">
        <f t="shared" si="10"/>
        <v>342</v>
      </c>
      <c r="AG77" s="44">
        <f t="shared" si="11"/>
        <v>547</v>
      </c>
      <c r="AH77" s="44">
        <f t="shared" si="12"/>
        <v>889</v>
      </c>
    </row>
    <row r="78" spans="1:34" s="15" customFormat="1" ht="55.5">
      <c r="A78" s="152" t="s">
        <v>80</v>
      </c>
      <c r="B78" s="152"/>
      <c r="C78" s="12" t="s">
        <v>106</v>
      </c>
      <c r="D78" s="39">
        <v>15</v>
      </c>
      <c r="E78" s="39">
        <v>5</v>
      </c>
      <c r="F78" s="39">
        <v>1</v>
      </c>
      <c r="G78" s="39">
        <v>6</v>
      </c>
      <c r="H78" s="39">
        <v>0</v>
      </c>
      <c r="I78" s="39">
        <v>1</v>
      </c>
      <c r="J78" s="39">
        <v>3</v>
      </c>
      <c r="K78" s="39">
        <v>1</v>
      </c>
      <c r="L78" s="39">
        <v>4</v>
      </c>
      <c r="M78" s="39">
        <v>2</v>
      </c>
      <c r="N78" s="39">
        <v>2</v>
      </c>
      <c r="O78" s="39">
        <v>0</v>
      </c>
      <c r="P78" s="39">
        <v>2</v>
      </c>
      <c r="Q78" s="39">
        <v>2</v>
      </c>
      <c r="R78" s="39">
        <v>0</v>
      </c>
      <c r="S78" s="39">
        <v>3</v>
      </c>
      <c r="T78" s="39">
        <v>0</v>
      </c>
      <c r="U78" s="39">
        <v>0</v>
      </c>
      <c r="V78" s="39">
        <v>2</v>
      </c>
      <c r="W78" s="39">
        <v>0</v>
      </c>
      <c r="X78" s="39">
        <v>0</v>
      </c>
      <c r="Y78" s="39">
        <v>0</v>
      </c>
      <c r="Z78" s="39">
        <v>66</v>
      </c>
      <c r="AA78" s="39">
        <v>109</v>
      </c>
      <c r="AB78" s="39">
        <v>2</v>
      </c>
      <c r="AC78" s="39">
        <v>3</v>
      </c>
      <c r="AD78" s="39">
        <v>0</v>
      </c>
      <c r="AE78" s="39">
        <v>0</v>
      </c>
      <c r="AF78" s="44">
        <f t="shared" si="10"/>
        <v>97</v>
      </c>
      <c r="AG78" s="44">
        <f t="shared" si="11"/>
        <v>132</v>
      </c>
      <c r="AH78" s="44">
        <f t="shared" si="12"/>
        <v>229</v>
      </c>
    </row>
    <row r="79" spans="1:34" ht="27.75">
      <c r="A79" s="153" t="s">
        <v>0</v>
      </c>
      <c r="B79" s="153"/>
      <c r="C79" s="42" t="s">
        <v>167</v>
      </c>
      <c r="D79" s="44">
        <f>D77+D76+D75+D74+D73+D65+D57+D56+D38+D22+D20+D19+D9+D8+D7+D6+D5+D18</f>
        <v>13030</v>
      </c>
      <c r="E79" s="44">
        <f aca="true" t="shared" si="14" ref="E79:AE79">E77+E76+E75+E74+E73+E65+E57+E56+E38+E22+E20+E19+E9+E8+E7+E6+E5+E18</f>
        <v>19622</v>
      </c>
      <c r="F79" s="44">
        <f t="shared" si="14"/>
        <v>7995</v>
      </c>
      <c r="G79" s="44">
        <f t="shared" si="14"/>
        <v>12885</v>
      </c>
      <c r="H79" s="44">
        <f t="shared" si="14"/>
        <v>1157</v>
      </c>
      <c r="I79" s="44">
        <f t="shared" si="14"/>
        <v>697</v>
      </c>
      <c r="J79" s="44">
        <f t="shared" si="14"/>
        <v>1722</v>
      </c>
      <c r="K79" s="44">
        <f t="shared" si="14"/>
        <v>1646</v>
      </c>
      <c r="L79" s="44">
        <f t="shared" si="14"/>
        <v>1998</v>
      </c>
      <c r="M79" s="44">
        <f t="shared" si="14"/>
        <v>1791</v>
      </c>
      <c r="N79" s="44">
        <f t="shared" si="14"/>
        <v>1327</v>
      </c>
      <c r="O79" s="44">
        <f t="shared" si="14"/>
        <v>1351</v>
      </c>
      <c r="P79" s="44">
        <f t="shared" si="14"/>
        <v>1459</v>
      </c>
      <c r="Q79" s="44">
        <f t="shared" si="14"/>
        <v>1516</v>
      </c>
      <c r="R79" s="44">
        <f t="shared" si="14"/>
        <v>1728</v>
      </c>
      <c r="S79" s="44">
        <f t="shared" si="14"/>
        <v>1204</v>
      </c>
      <c r="T79" s="44">
        <f t="shared" si="14"/>
        <v>1190</v>
      </c>
      <c r="U79" s="44">
        <f t="shared" si="14"/>
        <v>771</v>
      </c>
      <c r="V79" s="44">
        <f t="shared" si="14"/>
        <v>2667</v>
      </c>
      <c r="W79" s="44">
        <f t="shared" si="14"/>
        <v>2409</v>
      </c>
      <c r="X79" s="44">
        <f t="shared" si="14"/>
        <v>908</v>
      </c>
      <c r="Y79" s="44">
        <f t="shared" si="14"/>
        <v>402</v>
      </c>
      <c r="Z79" s="44">
        <f t="shared" si="14"/>
        <v>2074</v>
      </c>
      <c r="AA79" s="44">
        <f t="shared" si="14"/>
        <v>2426</v>
      </c>
      <c r="AB79" s="44">
        <f t="shared" si="14"/>
        <v>4226</v>
      </c>
      <c r="AC79" s="44">
        <f t="shared" si="14"/>
        <v>4611</v>
      </c>
      <c r="AD79" s="44">
        <f t="shared" si="14"/>
        <v>2316</v>
      </c>
      <c r="AE79" s="44">
        <f t="shared" si="14"/>
        <v>3146</v>
      </c>
      <c r="AF79" s="44">
        <f t="shared" si="10"/>
        <v>43797</v>
      </c>
      <c r="AG79" s="44">
        <f t="shared" si="11"/>
        <v>54477</v>
      </c>
      <c r="AH79" s="44">
        <f t="shared" si="12"/>
        <v>98274</v>
      </c>
    </row>
    <row r="80" spans="1:34" ht="27.75">
      <c r="A80" s="153"/>
      <c r="B80" s="153"/>
      <c r="C80" s="42" t="s">
        <v>107</v>
      </c>
      <c r="D80" s="44">
        <f>D68+D58+D42+D24</f>
        <v>117</v>
      </c>
      <c r="E80" s="44">
        <f>E68+E58+E42+E24</f>
        <v>60</v>
      </c>
      <c r="F80" s="44">
        <f aca="true" t="shared" si="15" ref="F80:AE80">F68+F58+F42+F24</f>
        <v>41</v>
      </c>
      <c r="G80" s="44">
        <f t="shared" si="15"/>
        <v>11</v>
      </c>
      <c r="H80" s="44">
        <f t="shared" si="15"/>
        <v>2</v>
      </c>
      <c r="I80" s="44">
        <f t="shared" si="15"/>
        <v>4</v>
      </c>
      <c r="J80" s="44">
        <f t="shared" si="15"/>
        <v>8</v>
      </c>
      <c r="K80" s="44">
        <f t="shared" si="15"/>
        <v>16</v>
      </c>
      <c r="L80" s="44">
        <f t="shared" si="15"/>
        <v>6</v>
      </c>
      <c r="M80" s="44">
        <f t="shared" si="15"/>
        <v>14</v>
      </c>
      <c r="N80" s="44">
        <f t="shared" si="15"/>
        <v>3</v>
      </c>
      <c r="O80" s="44">
        <f t="shared" si="15"/>
        <v>7</v>
      </c>
      <c r="P80" s="44">
        <f t="shared" si="15"/>
        <v>7</v>
      </c>
      <c r="Q80" s="44">
        <f t="shared" si="15"/>
        <v>10</v>
      </c>
      <c r="R80" s="44">
        <f t="shared" si="15"/>
        <v>4</v>
      </c>
      <c r="S80" s="44">
        <f t="shared" si="15"/>
        <v>4</v>
      </c>
      <c r="T80" s="44">
        <f t="shared" si="15"/>
        <v>4</v>
      </c>
      <c r="U80" s="44">
        <f t="shared" si="15"/>
        <v>8</v>
      </c>
      <c r="V80" s="44">
        <f t="shared" si="15"/>
        <v>3</v>
      </c>
      <c r="W80" s="44">
        <f t="shared" si="15"/>
        <v>2</v>
      </c>
      <c r="X80" s="44">
        <f t="shared" si="15"/>
        <v>3</v>
      </c>
      <c r="Y80" s="44">
        <f t="shared" si="15"/>
        <v>0</v>
      </c>
      <c r="Z80" s="44">
        <f t="shared" si="15"/>
        <v>32</v>
      </c>
      <c r="AA80" s="44">
        <f t="shared" si="15"/>
        <v>25</v>
      </c>
      <c r="AB80" s="44">
        <f t="shared" si="15"/>
        <v>1134</v>
      </c>
      <c r="AC80" s="44">
        <f t="shared" si="15"/>
        <v>3218</v>
      </c>
      <c r="AD80" s="44">
        <f t="shared" si="15"/>
        <v>48</v>
      </c>
      <c r="AE80" s="44">
        <f t="shared" si="15"/>
        <v>56</v>
      </c>
      <c r="AF80" s="44">
        <f t="shared" si="10"/>
        <v>1412</v>
      </c>
      <c r="AG80" s="44">
        <f t="shared" si="11"/>
        <v>3435</v>
      </c>
      <c r="AH80" s="44">
        <f t="shared" si="12"/>
        <v>4847</v>
      </c>
    </row>
    <row r="81" spans="1:34" ht="55.5">
      <c r="A81" s="153"/>
      <c r="B81" s="153"/>
      <c r="C81" s="42" t="s">
        <v>106</v>
      </c>
      <c r="D81" s="44">
        <f>D78+D71+D48+D21</f>
        <v>59</v>
      </c>
      <c r="E81" s="44">
        <f aca="true" t="shared" si="16" ref="E81:AE81">E78+E71+E48+E21</f>
        <v>40</v>
      </c>
      <c r="F81" s="44">
        <f t="shared" si="16"/>
        <v>20</v>
      </c>
      <c r="G81" s="44">
        <f t="shared" si="16"/>
        <v>37</v>
      </c>
      <c r="H81" s="44">
        <f t="shared" si="16"/>
        <v>68</v>
      </c>
      <c r="I81" s="44">
        <f t="shared" si="16"/>
        <v>13</v>
      </c>
      <c r="J81" s="44">
        <f t="shared" si="16"/>
        <v>23</v>
      </c>
      <c r="K81" s="44">
        <f t="shared" si="16"/>
        <v>28</v>
      </c>
      <c r="L81" s="44">
        <f t="shared" si="16"/>
        <v>100</v>
      </c>
      <c r="M81" s="44">
        <f t="shared" si="16"/>
        <v>77</v>
      </c>
      <c r="N81" s="44">
        <f t="shared" si="16"/>
        <v>11</v>
      </c>
      <c r="O81" s="44">
        <f t="shared" si="16"/>
        <v>28</v>
      </c>
      <c r="P81" s="44">
        <f t="shared" si="16"/>
        <v>41</v>
      </c>
      <c r="Q81" s="44">
        <f t="shared" si="16"/>
        <v>98</v>
      </c>
      <c r="R81" s="44">
        <f t="shared" si="16"/>
        <v>65</v>
      </c>
      <c r="S81" s="44">
        <f t="shared" si="16"/>
        <v>18</v>
      </c>
      <c r="T81" s="44">
        <f t="shared" si="16"/>
        <v>84</v>
      </c>
      <c r="U81" s="44">
        <f t="shared" si="16"/>
        <v>12</v>
      </c>
      <c r="V81" s="44">
        <f t="shared" si="16"/>
        <v>149</v>
      </c>
      <c r="W81" s="44">
        <f t="shared" si="16"/>
        <v>32</v>
      </c>
      <c r="X81" s="44">
        <f t="shared" si="16"/>
        <v>67</v>
      </c>
      <c r="Y81" s="44">
        <f t="shared" si="16"/>
        <v>2</v>
      </c>
      <c r="Z81" s="44">
        <f t="shared" si="16"/>
        <v>679</v>
      </c>
      <c r="AA81" s="44">
        <f t="shared" si="16"/>
        <v>2721</v>
      </c>
      <c r="AB81" s="44">
        <f t="shared" si="16"/>
        <v>334</v>
      </c>
      <c r="AC81" s="44">
        <f t="shared" si="16"/>
        <v>336</v>
      </c>
      <c r="AD81" s="44">
        <f t="shared" si="16"/>
        <v>29</v>
      </c>
      <c r="AE81" s="44">
        <f t="shared" si="16"/>
        <v>16</v>
      </c>
      <c r="AF81" s="44">
        <f t="shared" si="10"/>
        <v>1729</v>
      </c>
      <c r="AG81" s="44">
        <f t="shared" si="11"/>
        <v>3458</v>
      </c>
      <c r="AH81" s="44">
        <f t="shared" si="12"/>
        <v>5187</v>
      </c>
    </row>
    <row r="82" spans="1:34" ht="27.75">
      <c r="A82" s="153"/>
      <c r="B82" s="153"/>
      <c r="C82" s="42" t="s">
        <v>108</v>
      </c>
      <c r="D82" s="44">
        <f>D72+D23</f>
        <v>14</v>
      </c>
      <c r="E82" s="44">
        <f aca="true" t="shared" si="17" ref="E82:AE82">E72+E23</f>
        <v>9</v>
      </c>
      <c r="F82" s="44">
        <f t="shared" si="17"/>
        <v>11</v>
      </c>
      <c r="G82" s="44">
        <f t="shared" si="17"/>
        <v>21</v>
      </c>
      <c r="H82" s="44">
        <f t="shared" si="17"/>
        <v>0</v>
      </c>
      <c r="I82" s="44">
        <f t="shared" si="17"/>
        <v>0</v>
      </c>
      <c r="J82" s="44">
        <f t="shared" si="17"/>
        <v>0</v>
      </c>
      <c r="K82" s="44">
        <f t="shared" si="17"/>
        <v>10</v>
      </c>
      <c r="L82" s="44">
        <f t="shared" si="17"/>
        <v>1</v>
      </c>
      <c r="M82" s="44">
        <f t="shared" si="17"/>
        <v>13</v>
      </c>
      <c r="N82" s="44">
        <f t="shared" si="17"/>
        <v>3</v>
      </c>
      <c r="O82" s="44">
        <f t="shared" si="17"/>
        <v>15</v>
      </c>
      <c r="P82" s="44">
        <f t="shared" si="17"/>
        <v>2</v>
      </c>
      <c r="Q82" s="44">
        <f t="shared" si="17"/>
        <v>24</v>
      </c>
      <c r="R82" s="44">
        <f t="shared" si="17"/>
        <v>0</v>
      </c>
      <c r="S82" s="44">
        <f t="shared" si="17"/>
        <v>0</v>
      </c>
      <c r="T82" s="44">
        <f t="shared" si="17"/>
        <v>3</v>
      </c>
      <c r="U82" s="44">
        <f t="shared" si="17"/>
        <v>1</v>
      </c>
      <c r="V82" s="44">
        <f t="shared" si="17"/>
        <v>2</v>
      </c>
      <c r="W82" s="44">
        <f t="shared" si="17"/>
        <v>2</v>
      </c>
      <c r="X82" s="44">
        <f t="shared" si="17"/>
        <v>0</v>
      </c>
      <c r="Y82" s="44">
        <f t="shared" si="17"/>
        <v>0</v>
      </c>
      <c r="Z82" s="44">
        <f t="shared" si="17"/>
        <v>3</v>
      </c>
      <c r="AA82" s="44">
        <f t="shared" si="17"/>
        <v>1</v>
      </c>
      <c r="AB82" s="44">
        <f t="shared" si="17"/>
        <v>8</v>
      </c>
      <c r="AC82" s="44">
        <f t="shared" si="17"/>
        <v>41</v>
      </c>
      <c r="AD82" s="44">
        <f t="shared" si="17"/>
        <v>120</v>
      </c>
      <c r="AE82" s="44">
        <f t="shared" si="17"/>
        <v>272</v>
      </c>
      <c r="AF82" s="44">
        <f t="shared" si="10"/>
        <v>167</v>
      </c>
      <c r="AG82" s="44">
        <f t="shared" si="11"/>
        <v>409</v>
      </c>
      <c r="AH82" s="44">
        <f t="shared" si="12"/>
        <v>576</v>
      </c>
    </row>
    <row r="83" spans="1:34" ht="27.75">
      <c r="A83" s="165" t="s">
        <v>158</v>
      </c>
      <c r="B83" s="165"/>
      <c r="C83" s="165"/>
      <c r="D83" s="46">
        <f>D82+D81+D80+D79</f>
        <v>13220</v>
      </c>
      <c r="E83" s="46">
        <f aca="true" t="shared" si="18" ref="E83:AE83">E82+E81+E80+E79</f>
        <v>19731</v>
      </c>
      <c r="F83" s="46">
        <f t="shared" si="18"/>
        <v>8067</v>
      </c>
      <c r="G83" s="46">
        <f t="shared" si="18"/>
        <v>12954</v>
      </c>
      <c r="H83" s="46">
        <f t="shared" si="18"/>
        <v>1227</v>
      </c>
      <c r="I83" s="46">
        <f t="shared" si="18"/>
        <v>714</v>
      </c>
      <c r="J83" s="46">
        <f t="shared" si="18"/>
        <v>1753</v>
      </c>
      <c r="K83" s="46">
        <f t="shared" si="18"/>
        <v>1700</v>
      </c>
      <c r="L83" s="46">
        <f t="shared" si="18"/>
        <v>2105</v>
      </c>
      <c r="M83" s="46">
        <f t="shared" si="18"/>
        <v>1895</v>
      </c>
      <c r="N83" s="46">
        <f t="shared" si="18"/>
        <v>1344</v>
      </c>
      <c r="O83" s="46">
        <f t="shared" si="18"/>
        <v>1401</v>
      </c>
      <c r="P83" s="46">
        <f t="shared" si="18"/>
        <v>1509</v>
      </c>
      <c r="Q83" s="46">
        <f t="shared" si="18"/>
        <v>1648</v>
      </c>
      <c r="R83" s="46">
        <f t="shared" si="18"/>
        <v>1797</v>
      </c>
      <c r="S83" s="46">
        <f t="shared" si="18"/>
        <v>1226</v>
      </c>
      <c r="T83" s="46">
        <f t="shared" si="18"/>
        <v>1281</v>
      </c>
      <c r="U83" s="46">
        <f t="shared" si="18"/>
        <v>792</v>
      </c>
      <c r="V83" s="46">
        <f t="shared" si="18"/>
        <v>2821</v>
      </c>
      <c r="W83" s="46">
        <f t="shared" si="18"/>
        <v>2445</v>
      </c>
      <c r="X83" s="46">
        <f t="shared" si="18"/>
        <v>978</v>
      </c>
      <c r="Y83" s="46">
        <f t="shared" si="18"/>
        <v>404</v>
      </c>
      <c r="Z83" s="46">
        <f t="shared" si="18"/>
        <v>2788</v>
      </c>
      <c r="AA83" s="46">
        <f t="shared" si="18"/>
        <v>5173</v>
      </c>
      <c r="AB83" s="46">
        <f t="shared" si="18"/>
        <v>5702</v>
      </c>
      <c r="AC83" s="46">
        <f t="shared" si="18"/>
        <v>8206</v>
      </c>
      <c r="AD83" s="46">
        <f t="shared" si="18"/>
        <v>2513</v>
      </c>
      <c r="AE83" s="46">
        <f t="shared" si="18"/>
        <v>3490</v>
      </c>
      <c r="AF83" s="46">
        <f t="shared" si="10"/>
        <v>47105</v>
      </c>
      <c r="AG83" s="46">
        <f t="shared" si="11"/>
        <v>61779</v>
      </c>
      <c r="AH83" s="46">
        <f t="shared" si="12"/>
        <v>108884</v>
      </c>
    </row>
    <row r="87" spans="1:34" ht="27.75">
      <c r="A87" s="166" t="s">
        <v>279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</row>
    <row r="88" spans="1:34" ht="27.75">
      <c r="A88" s="164" t="s">
        <v>10</v>
      </c>
      <c r="B88" s="164"/>
      <c r="C88" s="164" t="s">
        <v>150</v>
      </c>
      <c r="D88" s="164" t="s">
        <v>11</v>
      </c>
      <c r="E88" s="164"/>
      <c r="F88" s="164" t="s">
        <v>203</v>
      </c>
      <c r="G88" s="164"/>
      <c r="H88" s="164" t="s">
        <v>12</v>
      </c>
      <c r="I88" s="164"/>
      <c r="J88" s="164" t="s">
        <v>13</v>
      </c>
      <c r="K88" s="164"/>
      <c r="L88" s="164" t="s">
        <v>14</v>
      </c>
      <c r="M88" s="164"/>
      <c r="N88" s="164" t="s">
        <v>15</v>
      </c>
      <c r="O88" s="164"/>
      <c r="P88" s="164" t="s">
        <v>16</v>
      </c>
      <c r="Q88" s="164"/>
      <c r="R88" s="164" t="s">
        <v>17</v>
      </c>
      <c r="S88" s="164"/>
      <c r="T88" s="164" t="s">
        <v>18</v>
      </c>
      <c r="U88" s="164"/>
      <c r="V88" s="164" t="s">
        <v>19</v>
      </c>
      <c r="W88" s="164"/>
      <c r="X88" s="164" t="s">
        <v>20</v>
      </c>
      <c r="Y88" s="164"/>
      <c r="Z88" s="164" t="s">
        <v>21</v>
      </c>
      <c r="AA88" s="164"/>
      <c r="AB88" s="164" t="s">
        <v>22</v>
      </c>
      <c r="AC88" s="164"/>
      <c r="AD88" s="164" t="s">
        <v>23</v>
      </c>
      <c r="AE88" s="164"/>
      <c r="AF88" s="164" t="s">
        <v>0</v>
      </c>
      <c r="AG88" s="164"/>
      <c r="AH88" s="164"/>
    </row>
    <row r="89" spans="1:34" ht="27.75">
      <c r="A89" s="164"/>
      <c r="B89" s="164"/>
      <c r="C89" s="164"/>
      <c r="D89" s="25" t="s">
        <v>1</v>
      </c>
      <c r="E89" s="25" t="s">
        <v>2</v>
      </c>
      <c r="F89" s="25" t="s">
        <v>1</v>
      </c>
      <c r="G89" s="25" t="s">
        <v>2</v>
      </c>
      <c r="H89" s="25" t="s">
        <v>1</v>
      </c>
      <c r="I89" s="25" t="s">
        <v>2</v>
      </c>
      <c r="J89" s="25" t="s">
        <v>1</v>
      </c>
      <c r="K89" s="25" t="s">
        <v>2</v>
      </c>
      <c r="L89" s="25" t="s">
        <v>1</v>
      </c>
      <c r="M89" s="25" t="s">
        <v>2</v>
      </c>
      <c r="N89" s="25" t="s">
        <v>1</v>
      </c>
      <c r="O89" s="25" t="s">
        <v>2</v>
      </c>
      <c r="P89" s="25" t="s">
        <v>1</v>
      </c>
      <c r="Q89" s="25" t="s">
        <v>2</v>
      </c>
      <c r="R89" s="25" t="s">
        <v>1</v>
      </c>
      <c r="S89" s="25" t="s">
        <v>2</v>
      </c>
      <c r="T89" s="25" t="s">
        <v>1</v>
      </c>
      <c r="U89" s="25" t="s">
        <v>2</v>
      </c>
      <c r="V89" s="25" t="s">
        <v>1</v>
      </c>
      <c r="W89" s="25" t="s">
        <v>2</v>
      </c>
      <c r="X89" s="25" t="s">
        <v>1</v>
      </c>
      <c r="Y89" s="25" t="s">
        <v>2</v>
      </c>
      <c r="Z89" s="25" t="s">
        <v>1</v>
      </c>
      <c r="AA89" s="25" t="s">
        <v>2</v>
      </c>
      <c r="AB89" s="25" t="s">
        <v>1</v>
      </c>
      <c r="AC89" s="25" t="s">
        <v>2</v>
      </c>
      <c r="AD89" s="25" t="s">
        <v>1</v>
      </c>
      <c r="AE89" s="25" t="s">
        <v>2</v>
      </c>
      <c r="AF89" s="25" t="s">
        <v>1</v>
      </c>
      <c r="AG89" s="25" t="s">
        <v>2</v>
      </c>
      <c r="AH89" s="25" t="s">
        <v>24</v>
      </c>
    </row>
    <row r="90" spans="1:34" ht="27.75">
      <c r="A90" s="152" t="s">
        <v>35</v>
      </c>
      <c r="B90" s="152"/>
      <c r="C90" s="12" t="s">
        <v>11</v>
      </c>
      <c r="D90" s="39">
        <v>154</v>
      </c>
      <c r="E90" s="39">
        <v>59</v>
      </c>
      <c r="F90" s="39">
        <v>71</v>
      </c>
      <c r="G90" s="39">
        <v>74</v>
      </c>
      <c r="H90" s="39">
        <v>2</v>
      </c>
      <c r="I90" s="39">
        <v>1</v>
      </c>
      <c r="J90" s="39">
        <v>22</v>
      </c>
      <c r="K90" s="39">
        <v>15</v>
      </c>
      <c r="L90" s="39">
        <v>24</v>
      </c>
      <c r="M90" s="39">
        <v>12</v>
      </c>
      <c r="N90" s="39">
        <v>8</v>
      </c>
      <c r="O90" s="39">
        <v>3</v>
      </c>
      <c r="P90" s="39">
        <v>15</v>
      </c>
      <c r="Q90" s="39">
        <v>6</v>
      </c>
      <c r="R90" s="39">
        <v>17</v>
      </c>
      <c r="S90" s="39">
        <v>2</v>
      </c>
      <c r="T90" s="39">
        <v>6</v>
      </c>
      <c r="U90" s="39">
        <v>2</v>
      </c>
      <c r="V90" s="39">
        <v>5</v>
      </c>
      <c r="W90" s="39">
        <v>3</v>
      </c>
      <c r="X90" s="39">
        <v>5</v>
      </c>
      <c r="Y90" s="39">
        <v>4</v>
      </c>
      <c r="Z90" s="39">
        <v>3</v>
      </c>
      <c r="AA90" s="39">
        <v>2</v>
      </c>
      <c r="AB90" s="39">
        <v>32</v>
      </c>
      <c r="AC90" s="39">
        <v>13</v>
      </c>
      <c r="AD90" s="39">
        <v>16</v>
      </c>
      <c r="AE90" s="39">
        <v>7</v>
      </c>
      <c r="AF90" s="44">
        <f aca="true" t="shared" si="19" ref="AF90:AG94">AD90+AB90+Z90+X90+V90+T90+R90+P90+N90+L90+J90+H90+F90+D90</f>
        <v>380</v>
      </c>
      <c r="AG90" s="44">
        <f t="shared" si="19"/>
        <v>203</v>
      </c>
      <c r="AH90" s="44">
        <f>AG90+AF90</f>
        <v>583</v>
      </c>
    </row>
    <row r="91" spans="1:34" ht="27.75">
      <c r="A91" s="152" t="s">
        <v>36</v>
      </c>
      <c r="B91" s="152"/>
      <c r="C91" s="12" t="s">
        <v>11</v>
      </c>
      <c r="D91" s="39">
        <v>66</v>
      </c>
      <c r="E91" s="39">
        <v>29</v>
      </c>
      <c r="F91" s="39">
        <v>32</v>
      </c>
      <c r="G91" s="39">
        <v>27</v>
      </c>
      <c r="H91" s="39">
        <v>0</v>
      </c>
      <c r="I91" s="39">
        <v>0</v>
      </c>
      <c r="J91" s="39">
        <v>8</v>
      </c>
      <c r="K91" s="39">
        <v>4</v>
      </c>
      <c r="L91" s="39">
        <v>5</v>
      </c>
      <c r="M91" s="39">
        <v>4</v>
      </c>
      <c r="N91" s="39">
        <v>1</v>
      </c>
      <c r="O91" s="39">
        <v>1</v>
      </c>
      <c r="P91" s="39">
        <v>2</v>
      </c>
      <c r="Q91" s="39">
        <v>3</v>
      </c>
      <c r="R91" s="39">
        <v>2</v>
      </c>
      <c r="S91" s="39">
        <v>2</v>
      </c>
      <c r="T91" s="39">
        <v>2</v>
      </c>
      <c r="U91" s="39">
        <v>1</v>
      </c>
      <c r="V91" s="39">
        <v>2</v>
      </c>
      <c r="W91" s="39">
        <v>0</v>
      </c>
      <c r="X91" s="39">
        <v>0</v>
      </c>
      <c r="Y91" s="39">
        <v>0</v>
      </c>
      <c r="Z91" s="39">
        <v>5</v>
      </c>
      <c r="AA91" s="39">
        <v>2</v>
      </c>
      <c r="AB91" s="39">
        <v>19</v>
      </c>
      <c r="AC91" s="39">
        <v>8</v>
      </c>
      <c r="AD91" s="39">
        <v>5</v>
      </c>
      <c r="AE91" s="39">
        <v>3</v>
      </c>
      <c r="AF91" s="44">
        <f t="shared" si="19"/>
        <v>149</v>
      </c>
      <c r="AG91" s="44">
        <f t="shared" si="19"/>
        <v>84</v>
      </c>
      <c r="AH91" s="44">
        <f aca="true" t="shared" si="20" ref="AH91:AH159">AG91+AF91</f>
        <v>233</v>
      </c>
    </row>
    <row r="92" spans="1:34" ht="27.75">
      <c r="A92" s="152" t="s">
        <v>37</v>
      </c>
      <c r="B92" s="152"/>
      <c r="C92" s="12" t="s">
        <v>11</v>
      </c>
      <c r="D92" s="39">
        <v>18</v>
      </c>
      <c r="E92" s="39">
        <v>90</v>
      </c>
      <c r="F92" s="39">
        <v>9</v>
      </c>
      <c r="G92" s="39">
        <v>38</v>
      </c>
      <c r="H92" s="39">
        <v>0</v>
      </c>
      <c r="I92" s="39">
        <v>0</v>
      </c>
      <c r="J92" s="39">
        <v>0</v>
      </c>
      <c r="K92" s="39">
        <v>3</v>
      </c>
      <c r="L92" s="39">
        <v>0</v>
      </c>
      <c r="M92" s="39">
        <v>1</v>
      </c>
      <c r="N92" s="39">
        <v>0</v>
      </c>
      <c r="O92" s="39">
        <v>0</v>
      </c>
      <c r="P92" s="39">
        <v>2</v>
      </c>
      <c r="Q92" s="39">
        <v>4</v>
      </c>
      <c r="R92" s="39">
        <v>0</v>
      </c>
      <c r="S92" s="39">
        <v>2</v>
      </c>
      <c r="T92" s="39">
        <v>1</v>
      </c>
      <c r="U92" s="39">
        <v>0</v>
      </c>
      <c r="V92" s="39">
        <v>0</v>
      </c>
      <c r="W92" s="39">
        <v>4</v>
      </c>
      <c r="X92" s="39">
        <v>1</v>
      </c>
      <c r="Y92" s="39">
        <v>0</v>
      </c>
      <c r="Z92" s="39">
        <v>2</v>
      </c>
      <c r="AA92" s="39">
        <v>1</v>
      </c>
      <c r="AB92" s="39">
        <v>4</v>
      </c>
      <c r="AC92" s="39">
        <v>15</v>
      </c>
      <c r="AD92" s="39">
        <v>0</v>
      </c>
      <c r="AE92" s="39">
        <v>1</v>
      </c>
      <c r="AF92" s="44">
        <f t="shared" si="19"/>
        <v>37</v>
      </c>
      <c r="AG92" s="44">
        <f t="shared" si="19"/>
        <v>159</v>
      </c>
      <c r="AH92" s="44">
        <f t="shared" si="20"/>
        <v>196</v>
      </c>
    </row>
    <row r="93" spans="1:34" ht="27.75">
      <c r="A93" s="152" t="s">
        <v>38</v>
      </c>
      <c r="B93" s="152"/>
      <c r="C93" s="12" t="s">
        <v>11</v>
      </c>
      <c r="D93" s="39">
        <v>149</v>
      </c>
      <c r="E93" s="39">
        <v>58</v>
      </c>
      <c r="F93" s="39">
        <v>89</v>
      </c>
      <c r="G93" s="39">
        <v>40</v>
      </c>
      <c r="H93" s="39">
        <v>3</v>
      </c>
      <c r="I93" s="39">
        <v>1</v>
      </c>
      <c r="J93" s="39">
        <v>9</v>
      </c>
      <c r="K93" s="39">
        <v>1</v>
      </c>
      <c r="L93" s="39">
        <v>14</v>
      </c>
      <c r="M93" s="39">
        <v>1</v>
      </c>
      <c r="N93" s="39">
        <v>2</v>
      </c>
      <c r="O93" s="39">
        <v>2</v>
      </c>
      <c r="P93" s="39">
        <v>8</v>
      </c>
      <c r="Q93" s="39">
        <v>3</v>
      </c>
      <c r="R93" s="39">
        <v>6</v>
      </c>
      <c r="S93" s="39">
        <v>2</v>
      </c>
      <c r="T93" s="39">
        <v>3</v>
      </c>
      <c r="U93" s="39">
        <v>2</v>
      </c>
      <c r="V93" s="39">
        <v>9</v>
      </c>
      <c r="W93" s="39">
        <v>1</v>
      </c>
      <c r="X93" s="39">
        <v>2</v>
      </c>
      <c r="Y93" s="39">
        <v>1</v>
      </c>
      <c r="Z93" s="39">
        <v>24</v>
      </c>
      <c r="AA93" s="39">
        <v>10</v>
      </c>
      <c r="AB93" s="39">
        <v>48</v>
      </c>
      <c r="AC93" s="39">
        <v>5</v>
      </c>
      <c r="AD93" s="39">
        <v>10</v>
      </c>
      <c r="AE93" s="39">
        <v>3</v>
      </c>
      <c r="AF93" s="44">
        <f t="shared" si="19"/>
        <v>376</v>
      </c>
      <c r="AG93" s="44">
        <f t="shared" si="19"/>
        <v>130</v>
      </c>
      <c r="AH93" s="44">
        <f t="shared" si="20"/>
        <v>506</v>
      </c>
    </row>
    <row r="94" spans="1:34" ht="27.75">
      <c r="A94" s="152" t="s">
        <v>39</v>
      </c>
      <c r="B94" s="152"/>
      <c r="C94" s="12" t="s">
        <v>11</v>
      </c>
      <c r="D94" s="39">
        <v>62</v>
      </c>
      <c r="E94" s="39">
        <v>96</v>
      </c>
      <c r="F94" s="39">
        <v>22</v>
      </c>
      <c r="G94" s="39">
        <v>39</v>
      </c>
      <c r="H94" s="39">
        <v>0</v>
      </c>
      <c r="I94" s="39">
        <v>1</v>
      </c>
      <c r="J94" s="39">
        <v>0</v>
      </c>
      <c r="K94" s="39">
        <v>5</v>
      </c>
      <c r="L94" s="39">
        <v>6</v>
      </c>
      <c r="M94" s="39">
        <v>3</v>
      </c>
      <c r="N94" s="39">
        <v>1</v>
      </c>
      <c r="O94" s="39">
        <v>1</v>
      </c>
      <c r="P94" s="39">
        <v>3</v>
      </c>
      <c r="Q94" s="39">
        <v>2</v>
      </c>
      <c r="R94" s="39">
        <v>3</v>
      </c>
      <c r="S94" s="39">
        <v>3</v>
      </c>
      <c r="T94" s="39">
        <v>0</v>
      </c>
      <c r="U94" s="39">
        <v>0</v>
      </c>
      <c r="V94" s="39">
        <v>1</v>
      </c>
      <c r="W94" s="39">
        <v>1</v>
      </c>
      <c r="X94" s="39">
        <v>0</v>
      </c>
      <c r="Y94" s="39">
        <v>0</v>
      </c>
      <c r="Z94" s="39">
        <v>8</v>
      </c>
      <c r="AA94" s="39">
        <v>8</v>
      </c>
      <c r="AB94" s="39">
        <v>5</v>
      </c>
      <c r="AC94" s="39">
        <v>6</v>
      </c>
      <c r="AD94" s="39">
        <v>1</v>
      </c>
      <c r="AE94" s="39">
        <v>2</v>
      </c>
      <c r="AF94" s="44">
        <f t="shared" si="19"/>
        <v>112</v>
      </c>
      <c r="AG94" s="44">
        <f t="shared" si="19"/>
        <v>167</v>
      </c>
      <c r="AH94" s="44">
        <f t="shared" si="20"/>
        <v>279</v>
      </c>
    </row>
    <row r="95" spans="1:34" ht="27.75">
      <c r="A95" s="155" t="s">
        <v>109</v>
      </c>
      <c r="B95" s="12" t="s">
        <v>125</v>
      </c>
      <c r="C95" s="12" t="s">
        <v>11</v>
      </c>
      <c r="D95" s="40">
        <v>117</v>
      </c>
      <c r="E95" s="40">
        <v>16</v>
      </c>
      <c r="F95" s="40">
        <v>32</v>
      </c>
      <c r="G95" s="40">
        <v>5</v>
      </c>
      <c r="H95" s="40">
        <v>0</v>
      </c>
      <c r="I95" s="40">
        <v>0</v>
      </c>
      <c r="J95" s="40">
        <v>7</v>
      </c>
      <c r="K95" s="40">
        <v>0</v>
      </c>
      <c r="L95" s="40">
        <v>8</v>
      </c>
      <c r="M95" s="40">
        <v>0</v>
      </c>
      <c r="N95" s="40">
        <v>1</v>
      </c>
      <c r="O95" s="40">
        <v>0</v>
      </c>
      <c r="P95" s="40">
        <v>3</v>
      </c>
      <c r="Q95" s="40">
        <v>0</v>
      </c>
      <c r="R95" s="40">
        <v>0</v>
      </c>
      <c r="S95" s="40">
        <v>1</v>
      </c>
      <c r="T95" s="40">
        <v>0</v>
      </c>
      <c r="U95" s="40">
        <v>0</v>
      </c>
      <c r="V95" s="40">
        <v>1</v>
      </c>
      <c r="W95" s="40">
        <v>0</v>
      </c>
      <c r="X95" s="40">
        <v>0</v>
      </c>
      <c r="Y95" s="40">
        <v>0</v>
      </c>
      <c r="Z95" s="40">
        <v>5</v>
      </c>
      <c r="AA95" s="40">
        <v>1</v>
      </c>
      <c r="AB95" s="40">
        <v>8</v>
      </c>
      <c r="AC95" s="40">
        <v>3</v>
      </c>
      <c r="AD95" s="40">
        <v>2</v>
      </c>
      <c r="AE95" s="40">
        <v>0</v>
      </c>
      <c r="AF95" s="44">
        <f aca="true" t="shared" si="21" ref="AF95:AG159">AD95+AB95+Z95+X95+V95+T95+R95+P95+N95+L95+J95+H95+F95+D95</f>
        <v>184</v>
      </c>
      <c r="AG95" s="44">
        <f t="shared" si="21"/>
        <v>26</v>
      </c>
      <c r="AH95" s="44">
        <f t="shared" si="20"/>
        <v>210</v>
      </c>
    </row>
    <row r="96" spans="1:34" ht="27.75">
      <c r="A96" s="155"/>
      <c r="B96" s="12" t="s">
        <v>126</v>
      </c>
      <c r="C96" s="12" t="s">
        <v>11</v>
      </c>
      <c r="D96" s="40">
        <v>58</v>
      </c>
      <c r="E96" s="40">
        <v>10</v>
      </c>
      <c r="F96" s="40">
        <v>15</v>
      </c>
      <c r="G96" s="40">
        <v>3</v>
      </c>
      <c r="H96" s="40">
        <v>0</v>
      </c>
      <c r="I96" s="40">
        <v>0</v>
      </c>
      <c r="J96" s="40">
        <v>6</v>
      </c>
      <c r="K96" s="40">
        <v>0</v>
      </c>
      <c r="L96" s="40">
        <v>1</v>
      </c>
      <c r="M96" s="40">
        <v>0</v>
      </c>
      <c r="N96" s="40">
        <v>1</v>
      </c>
      <c r="O96" s="40">
        <v>0</v>
      </c>
      <c r="P96" s="40">
        <v>0</v>
      </c>
      <c r="Q96" s="40">
        <v>0</v>
      </c>
      <c r="R96" s="40">
        <v>1</v>
      </c>
      <c r="S96" s="40">
        <v>0</v>
      </c>
      <c r="T96" s="40">
        <v>0</v>
      </c>
      <c r="U96" s="40">
        <v>0</v>
      </c>
      <c r="V96" s="40">
        <v>1</v>
      </c>
      <c r="W96" s="40">
        <v>1</v>
      </c>
      <c r="X96" s="40">
        <v>0</v>
      </c>
      <c r="Y96" s="40">
        <v>0</v>
      </c>
      <c r="Z96" s="40">
        <v>3</v>
      </c>
      <c r="AA96" s="40">
        <v>0</v>
      </c>
      <c r="AB96" s="40">
        <v>2</v>
      </c>
      <c r="AC96" s="40">
        <v>0</v>
      </c>
      <c r="AD96" s="40">
        <v>7</v>
      </c>
      <c r="AE96" s="40">
        <v>0</v>
      </c>
      <c r="AF96" s="44">
        <f t="shared" si="21"/>
        <v>95</v>
      </c>
      <c r="AG96" s="44">
        <f t="shared" si="21"/>
        <v>14</v>
      </c>
      <c r="AH96" s="44">
        <f t="shared" si="20"/>
        <v>109</v>
      </c>
    </row>
    <row r="97" spans="1:34" ht="27.75">
      <c r="A97" s="155"/>
      <c r="B97" s="12" t="s">
        <v>127</v>
      </c>
      <c r="C97" s="12" t="s">
        <v>11</v>
      </c>
      <c r="D97" s="40">
        <v>88</v>
      </c>
      <c r="E97" s="40">
        <v>18</v>
      </c>
      <c r="F97" s="40">
        <v>20</v>
      </c>
      <c r="G97" s="40">
        <v>7</v>
      </c>
      <c r="H97" s="40">
        <v>2</v>
      </c>
      <c r="I97" s="40">
        <v>0</v>
      </c>
      <c r="J97" s="40">
        <v>1</v>
      </c>
      <c r="K97" s="40">
        <v>0</v>
      </c>
      <c r="L97" s="40">
        <v>3</v>
      </c>
      <c r="M97" s="40">
        <v>1</v>
      </c>
      <c r="N97" s="40">
        <v>3</v>
      </c>
      <c r="O97" s="40">
        <v>0</v>
      </c>
      <c r="P97" s="40">
        <v>1</v>
      </c>
      <c r="Q97" s="40">
        <v>0</v>
      </c>
      <c r="R97" s="40">
        <v>6</v>
      </c>
      <c r="S97" s="40">
        <v>0</v>
      </c>
      <c r="T97" s="40">
        <v>2</v>
      </c>
      <c r="U97" s="40">
        <v>0</v>
      </c>
      <c r="V97" s="40">
        <v>2</v>
      </c>
      <c r="W97" s="40">
        <v>0</v>
      </c>
      <c r="X97" s="40">
        <v>0</v>
      </c>
      <c r="Y97" s="40">
        <v>0</v>
      </c>
      <c r="Z97" s="40">
        <v>2</v>
      </c>
      <c r="AA97" s="40">
        <v>0</v>
      </c>
      <c r="AB97" s="40">
        <v>5</v>
      </c>
      <c r="AC97" s="40">
        <v>1</v>
      </c>
      <c r="AD97" s="40">
        <v>3</v>
      </c>
      <c r="AE97" s="40">
        <v>0</v>
      </c>
      <c r="AF97" s="44">
        <f t="shared" si="21"/>
        <v>138</v>
      </c>
      <c r="AG97" s="44">
        <f t="shared" si="21"/>
        <v>27</v>
      </c>
      <c r="AH97" s="44">
        <f t="shared" si="20"/>
        <v>165</v>
      </c>
    </row>
    <row r="98" spans="1:34" ht="55.5">
      <c r="A98" s="155"/>
      <c r="B98" s="12" t="s">
        <v>128</v>
      </c>
      <c r="C98" s="12" t="s">
        <v>11</v>
      </c>
      <c r="D98" s="40">
        <v>96</v>
      </c>
      <c r="E98" s="40">
        <v>18</v>
      </c>
      <c r="F98" s="40">
        <v>27</v>
      </c>
      <c r="G98" s="40">
        <v>8</v>
      </c>
      <c r="H98" s="40">
        <v>2</v>
      </c>
      <c r="I98" s="40">
        <v>0</v>
      </c>
      <c r="J98" s="40">
        <v>6</v>
      </c>
      <c r="K98" s="40">
        <v>2</v>
      </c>
      <c r="L98" s="40">
        <v>2</v>
      </c>
      <c r="M98" s="40">
        <v>0</v>
      </c>
      <c r="N98" s="40">
        <v>1</v>
      </c>
      <c r="O98" s="40">
        <v>0</v>
      </c>
      <c r="P98" s="40">
        <v>3</v>
      </c>
      <c r="Q98" s="40">
        <v>0</v>
      </c>
      <c r="R98" s="40">
        <v>1</v>
      </c>
      <c r="S98" s="40">
        <v>0</v>
      </c>
      <c r="T98" s="40">
        <v>1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1</v>
      </c>
      <c r="AA98" s="40">
        <v>0</v>
      </c>
      <c r="AB98" s="40">
        <v>10</v>
      </c>
      <c r="AC98" s="40">
        <v>0</v>
      </c>
      <c r="AD98" s="40">
        <v>5</v>
      </c>
      <c r="AE98" s="40">
        <v>3</v>
      </c>
      <c r="AF98" s="44">
        <f t="shared" si="21"/>
        <v>155</v>
      </c>
      <c r="AG98" s="44">
        <f t="shared" si="21"/>
        <v>31</v>
      </c>
      <c r="AH98" s="44">
        <f t="shared" si="20"/>
        <v>186</v>
      </c>
    </row>
    <row r="99" spans="1:34" ht="27.75">
      <c r="A99" s="155"/>
      <c r="B99" s="12" t="s">
        <v>132</v>
      </c>
      <c r="C99" s="12" t="s">
        <v>11</v>
      </c>
      <c r="D99" s="40">
        <v>91</v>
      </c>
      <c r="E99" s="40">
        <v>37</v>
      </c>
      <c r="F99" s="40">
        <v>37</v>
      </c>
      <c r="G99" s="40">
        <v>31</v>
      </c>
      <c r="H99" s="40">
        <v>4</v>
      </c>
      <c r="I99" s="40">
        <v>1</v>
      </c>
      <c r="J99" s="40">
        <v>1</v>
      </c>
      <c r="K99" s="40">
        <v>3</v>
      </c>
      <c r="L99" s="40">
        <v>0</v>
      </c>
      <c r="M99" s="40">
        <v>0</v>
      </c>
      <c r="N99" s="40">
        <v>0</v>
      </c>
      <c r="O99" s="40">
        <v>3</v>
      </c>
      <c r="P99" s="40">
        <v>0</v>
      </c>
      <c r="Q99" s="40">
        <v>0</v>
      </c>
      <c r="R99" s="40">
        <v>4</v>
      </c>
      <c r="S99" s="40">
        <v>3</v>
      </c>
      <c r="T99" s="40">
        <v>5</v>
      </c>
      <c r="U99" s="40">
        <v>2</v>
      </c>
      <c r="V99" s="40">
        <v>2</v>
      </c>
      <c r="W99" s="40">
        <v>7</v>
      </c>
      <c r="X99" s="40">
        <v>0</v>
      </c>
      <c r="Y99" s="40">
        <v>0</v>
      </c>
      <c r="Z99" s="40">
        <v>0</v>
      </c>
      <c r="AA99" s="40">
        <v>0</v>
      </c>
      <c r="AB99" s="40">
        <v>3</v>
      </c>
      <c r="AC99" s="40">
        <v>7</v>
      </c>
      <c r="AD99" s="40">
        <v>2</v>
      </c>
      <c r="AE99" s="40">
        <v>2</v>
      </c>
      <c r="AF99" s="44">
        <f t="shared" si="21"/>
        <v>149</v>
      </c>
      <c r="AG99" s="44">
        <f t="shared" si="21"/>
        <v>96</v>
      </c>
      <c r="AH99" s="44">
        <f t="shared" si="20"/>
        <v>245</v>
      </c>
    </row>
    <row r="100" spans="1:34" ht="27.75">
      <c r="A100" s="155"/>
      <c r="B100" s="12" t="s">
        <v>130</v>
      </c>
      <c r="C100" s="12" t="s">
        <v>11</v>
      </c>
      <c r="D100" s="40">
        <v>42</v>
      </c>
      <c r="E100" s="40">
        <v>23</v>
      </c>
      <c r="F100" s="40">
        <v>17</v>
      </c>
      <c r="G100" s="40">
        <v>5</v>
      </c>
      <c r="H100" s="40">
        <v>2</v>
      </c>
      <c r="I100" s="40">
        <v>0</v>
      </c>
      <c r="J100" s="40">
        <v>2</v>
      </c>
      <c r="K100" s="40">
        <v>0</v>
      </c>
      <c r="L100" s="40">
        <v>3</v>
      </c>
      <c r="M100" s="40">
        <v>3</v>
      </c>
      <c r="N100" s="40">
        <v>1</v>
      </c>
      <c r="O100" s="40">
        <v>2</v>
      </c>
      <c r="P100" s="40">
        <v>1</v>
      </c>
      <c r="Q100" s="40">
        <v>2</v>
      </c>
      <c r="R100" s="40">
        <v>2</v>
      </c>
      <c r="S100" s="40">
        <v>1</v>
      </c>
      <c r="T100" s="40">
        <v>2</v>
      </c>
      <c r="U100" s="40">
        <v>1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8</v>
      </c>
      <c r="AC100" s="40">
        <v>1</v>
      </c>
      <c r="AD100" s="40">
        <v>3</v>
      </c>
      <c r="AE100" s="40">
        <v>0</v>
      </c>
      <c r="AF100" s="44">
        <f t="shared" si="21"/>
        <v>83</v>
      </c>
      <c r="AG100" s="44">
        <f t="shared" si="21"/>
        <v>38</v>
      </c>
      <c r="AH100" s="44">
        <f t="shared" si="20"/>
        <v>121</v>
      </c>
    </row>
    <row r="101" spans="1:34" ht="27.75">
      <c r="A101" s="155"/>
      <c r="B101" s="12" t="s">
        <v>131</v>
      </c>
      <c r="C101" s="12" t="s">
        <v>11</v>
      </c>
      <c r="D101" s="40">
        <v>17</v>
      </c>
      <c r="E101" s="40">
        <v>13</v>
      </c>
      <c r="F101" s="40">
        <v>19</v>
      </c>
      <c r="G101" s="40">
        <v>8</v>
      </c>
      <c r="H101" s="40">
        <v>4</v>
      </c>
      <c r="I101" s="40">
        <v>0</v>
      </c>
      <c r="J101" s="40">
        <v>0</v>
      </c>
      <c r="K101" s="40">
        <v>1</v>
      </c>
      <c r="L101" s="40">
        <v>14</v>
      </c>
      <c r="M101" s="40">
        <v>6</v>
      </c>
      <c r="N101" s="40">
        <v>9</v>
      </c>
      <c r="O101" s="40">
        <v>5</v>
      </c>
      <c r="P101" s="40">
        <v>0</v>
      </c>
      <c r="Q101" s="40">
        <v>0</v>
      </c>
      <c r="R101" s="40">
        <v>8</v>
      </c>
      <c r="S101" s="40">
        <v>1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18</v>
      </c>
      <c r="AA101" s="40">
        <v>4</v>
      </c>
      <c r="AB101" s="40">
        <v>15</v>
      </c>
      <c r="AC101" s="40">
        <v>7</v>
      </c>
      <c r="AD101" s="40">
        <v>0</v>
      </c>
      <c r="AE101" s="40">
        <v>0</v>
      </c>
      <c r="AF101" s="44">
        <f t="shared" si="21"/>
        <v>104</v>
      </c>
      <c r="AG101" s="44">
        <f t="shared" si="21"/>
        <v>45</v>
      </c>
      <c r="AH101" s="44">
        <f t="shared" si="20"/>
        <v>149</v>
      </c>
    </row>
    <row r="102" spans="1:34" ht="27.75">
      <c r="A102" s="155"/>
      <c r="B102" s="12" t="s">
        <v>213</v>
      </c>
      <c r="C102" s="12" t="s">
        <v>11</v>
      </c>
      <c r="D102" s="40">
        <v>14</v>
      </c>
      <c r="E102" s="40">
        <v>8</v>
      </c>
      <c r="F102" s="40">
        <v>13</v>
      </c>
      <c r="G102" s="40">
        <v>6</v>
      </c>
      <c r="H102" s="40">
        <v>2</v>
      </c>
      <c r="I102" s="40">
        <v>0</v>
      </c>
      <c r="J102" s="40">
        <v>10</v>
      </c>
      <c r="K102" s="40">
        <v>0</v>
      </c>
      <c r="L102" s="40">
        <v>3</v>
      </c>
      <c r="M102" s="40">
        <v>2</v>
      </c>
      <c r="N102" s="40">
        <v>5</v>
      </c>
      <c r="O102" s="40">
        <v>1</v>
      </c>
      <c r="P102" s="40">
        <v>3</v>
      </c>
      <c r="Q102" s="40">
        <v>0</v>
      </c>
      <c r="R102" s="40">
        <v>1</v>
      </c>
      <c r="S102" s="40">
        <v>1</v>
      </c>
      <c r="T102" s="40">
        <v>2</v>
      </c>
      <c r="U102" s="40">
        <v>0</v>
      </c>
      <c r="V102" s="40">
        <v>7</v>
      </c>
      <c r="W102" s="40">
        <v>0</v>
      </c>
      <c r="X102" s="40">
        <v>0</v>
      </c>
      <c r="Y102" s="40">
        <v>0</v>
      </c>
      <c r="Z102" s="40">
        <v>11</v>
      </c>
      <c r="AA102" s="40">
        <v>4</v>
      </c>
      <c r="AB102" s="40">
        <v>7</v>
      </c>
      <c r="AC102" s="40">
        <v>1</v>
      </c>
      <c r="AD102" s="40">
        <v>4</v>
      </c>
      <c r="AE102" s="40">
        <v>1</v>
      </c>
      <c r="AF102" s="44">
        <f t="shared" si="21"/>
        <v>82</v>
      </c>
      <c r="AG102" s="44">
        <f t="shared" si="21"/>
        <v>24</v>
      </c>
      <c r="AH102" s="44">
        <f t="shared" si="20"/>
        <v>106</v>
      </c>
    </row>
    <row r="103" spans="1:34" ht="27.75">
      <c r="A103" s="155"/>
      <c r="B103" s="42" t="s">
        <v>133</v>
      </c>
      <c r="C103" s="42" t="s">
        <v>11</v>
      </c>
      <c r="D103" s="43">
        <f>D102+D101+D100+D99+D98+D97+D96+D95</f>
        <v>523</v>
      </c>
      <c r="E103" s="43">
        <f aca="true" t="shared" si="22" ref="E103:AD103">E102+E101+E100+E99+E98+E97+E96+E95</f>
        <v>143</v>
      </c>
      <c r="F103" s="43">
        <f t="shared" si="22"/>
        <v>180</v>
      </c>
      <c r="G103" s="43">
        <f t="shared" si="22"/>
        <v>73</v>
      </c>
      <c r="H103" s="43">
        <f t="shared" si="22"/>
        <v>16</v>
      </c>
      <c r="I103" s="43">
        <f t="shared" si="22"/>
        <v>1</v>
      </c>
      <c r="J103" s="43">
        <f t="shared" si="22"/>
        <v>33</v>
      </c>
      <c r="K103" s="43">
        <f t="shared" si="22"/>
        <v>6</v>
      </c>
      <c r="L103" s="43">
        <f t="shared" si="22"/>
        <v>34</v>
      </c>
      <c r="M103" s="43">
        <f t="shared" si="22"/>
        <v>12</v>
      </c>
      <c r="N103" s="43">
        <f t="shared" si="22"/>
        <v>21</v>
      </c>
      <c r="O103" s="43">
        <f t="shared" si="22"/>
        <v>11</v>
      </c>
      <c r="P103" s="43">
        <f t="shared" si="22"/>
        <v>11</v>
      </c>
      <c r="Q103" s="43">
        <f t="shared" si="22"/>
        <v>2</v>
      </c>
      <c r="R103" s="43">
        <f t="shared" si="22"/>
        <v>23</v>
      </c>
      <c r="S103" s="43">
        <f t="shared" si="22"/>
        <v>7</v>
      </c>
      <c r="T103" s="43">
        <f t="shared" si="22"/>
        <v>12</v>
      </c>
      <c r="U103" s="43">
        <f t="shared" si="22"/>
        <v>3</v>
      </c>
      <c r="V103" s="43">
        <f t="shared" si="22"/>
        <v>13</v>
      </c>
      <c r="W103" s="43">
        <f t="shared" si="22"/>
        <v>8</v>
      </c>
      <c r="X103" s="43">
        <f t="shared" si="22"/>
        <v>0</v>
      </c>
      <c r="Y103" s="43">
        <f t="shared" si="22"/>
        <v>0</v>
      </c>
      <c r="Z103" s="43">
        <f t="shared" si="22"/>
        <v>40</v>
      </c>
      <c r="AA103" s="43">
        <f t="shared" si="22"/>
        <v>9</v>
      </c>
      <c r="AB103" s="43">
        <f t="shared" si="22"/>
        <v>58</v>
      </c>
      <c r="AC103" s="43">
        <f t="shared" si="22"/>
        <v>20</v>
      </c>
      <c r="AD103" s="43">
        <f t="shared" si="22"/>
        <v>26</v>
      </c>
      <c r="AE103" s="43">
        <f>AE102+AE101+AE100+AE99+AE98+AE97+AE96+AE95</f>
        <v>6</v>
      </c>
      <c r="AF103" s="44">
        <f t="shared" si="21"/>
        <v>990</v>
      </c>
      <c r="AG103" s="44">
        <f t="shared" si="21"/>
        <v>301</v>
      </c>
      <c r="AH103" s="44">
        <f t="shared" si="20"/>
        <v>1291</v>
      </c>
    </row>
    <row r="104" spans="1:34" ht="27.75">
      <c r="A104" s="152" t="s">
        <v>41</v>
      </c>
      <c r="B104" s="152"/>
      <c r="C104" s="12" t="s">
        <v>11</v>
      </c>
      <c r="D104" s="39">
        <v>58</v>
      </c>
      <c r="E104" s="39">
        <v>54</v>
      </c>
      <c r="F104" s="39">
        <v>37</v>
      </c>
      <c r="G104" s="39">
        <v>15</v>
      </c>
      <c r="H104" s="39">
        <v>0</v>
      </c>
      <c r="I104" s="39">
        <v>0</v>
      </c>
      <c r="J104" s="39">
        <v>3</v>
      </c>
      <c r="K104" s="39">
        <v>1</v>
      </c>
      <c r="L104" s="39">
        <v>2</v>
      </c>
      <c r="M104" s="39">
        <v>2</v>
      </c>
      <c r="N104" s="39">
        <v>3</v>
      </c>
      <c r="O104" s="39">
        <v>4</v>
      </c>
      <c r="P104" s="39">
        <v>7</v>
      </c>
      <c r="Q104" s="39">
        <v>1</v>
      </c>
      <c r="R104" s="39">
        <v>1</v>
      </c>
      <c r="S104" s="39">
        <v>3</v>
      </c>
      <c r="T104" s="39">
        <v>2</v>
      </c>
      <c r="U104" s="39">
        <v>2</v>
      </c>
      <c r="V104" s="39">
        <v>3</v>
      </c>
      <c r="W104" s="39">
        <v>1</v>
      </c>
      <c r="X104" s="39">
        <v>0</v>
      </c>
      <c r="Y104" s="39">
        <v>0</v>
      </c>
      <c r="Z104" s="39">
        <v>5</v>
      </c>
      <c r="AA104" s="39">
        <v>2</v>
      </c>
      <c r="AB104" s="39">
        <v>11</v>
      </c>
      <c r="AC104" s="39">
        <v>5</v>
      </c>
      <c r="AD104" s="39">
        <v>7</v>
      </c>
      <c r="AE104" s="39">
        <v>2</v>
      </c>
      <c r="AF104" s="44">
        <f t="shared" si="21"/>
        <v>139</v>
      </c>
      <c r="AG104" s="44">
        <f aca="true" t="shared" si="23" ref="AG104:AG167">AE104+AC104+AA104+Y104+W104+U104+S104+Q104+O104+M104+K104+I104+G104+E104</f>
        <v>92</v>
      </c>
      <c r="AH104" s="44">
        <f t="shared" si="20"/>
        <v>231</v>
      </c>
    </row>
    <row r="105" spans="1:34" ht="27.75">
      <c r="A105" s="152" t="s">
        <v>43</v>
      </c>
      <c r="B105" s="152"/>
      <c r="C105" s="12" t="s">
        <v>11</v>
      </c>
      <c r="D105" s="39">
        <v>28</v>
      </c>
      <c r="E105" s="39">
        <v>24</v>
      </c>
      <c r="F105" s="39">
        <v>57</v>
      </c>
      <c r="G105" s="39">
        <v>15</v>
      </c>
      <c r="H105" s="39">
        <v>1</v>
      </c>
      <c r="I105" s="39">
        <v>0</v>
      </c>
      <c r="J105" s="39">
        <v>17</v>
      </c>
      <c r="K105" s="39">
        <v>14</v>
      </c>
      <c r="L105" s="39">
        <v>12</v>
      </c>
      <c r="M105" s="39">
        <v>7</v>
      </c>
      <c r="N105" s="39">
        <v>11</v>
      </c>
      <c r="O105" s="39">
        <v>14</v>
      </c>
      <c r="P105" s="39">
        <v>8</v>
      </c>
      <c r="Q105" s="39">
        <v>4</v>
      </c>
      <c r="R105" s="39">
        <v>2</v>
      </c>
      <c r="S105" s="39">
        <v>5</v>
      </c>
      <c r="T105" s="39">
        <v>2</v>
      </c>
      <c r="U105" s="39">
        <v>3</v>
      </c>
      <c r="V105" s="39">
        <v>9</v>
      </c>
      <c r="W105" s="39">
        <v>7</v>
      </c>
      <c r="X105" s="39">
        <v>0</v>
      </c>
      <c r="Y105" s="39">
        <v>2</v>
      </c>
      <c r="Z105" s="39">
        <v>2</v>
      </c>
      <c r="AA105" s="39">
        <v>7</v>
      </c>
      <c r="AB105" s="39">
        <v>38</v>
      </c>
      <c r="AC105" s="39">
        <v>19</v>
      </c>
      <c r="AD105" s="39">
        <v>14</v>
      </c>
      <c r="AE105" s="39">
        <v>7</v>
      </c>
      <c r="AF105" s="44">
        <f t="shared" si="21"/>
        <v>201</v>
      </c>
      <c r="AG105" s="44">
        <f t="shared" si="23"/>
        <v>128</v>
      </c>
      <c r="AH105" s="44">
        <f t="shared" si="20"/>
        <v>329</v>
      </c>
    </row>
    <row r="106" spans="1:34" ht="55.5">
      <c r="A106" s="152" t="s">
        <v>161</v>
      </c>
      <c r="B106" s="152"/>
      <c r="C106" s="12" t="s">
        <v>106</v>
      </c>
      <c r="D106" s="39">
        <v>4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1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24</v>
      </c>
      <c r="AA106" s="39">
        <v>42</v>
      </c>
      <c r="AB106" s="39">
        <v>4</v>
      </c>
      <c r="AC106" s="39">
        <v>1</v>
      </c>
      <c r="AD106" s="39">
        <v>0</v>
      </c>
      <c r="AE106" s="39">
        <v>0</v>
      </c>
      <c r="AF106" s="44">
        <f t="shared" si="21"/>
        <v>33</v>
      </c>
      <c r="AG106" s="44">
        <f t="shared" si="23"/>
        <v>43</v>
      </c>
      <c r="AH106" s="44">
        <f t="shared" si="20"/>
        <v>76</v>
      </c>
    </row>
    <row r="107" spans="1:34" ht="27.75">
      <c r="A107" s="156" t="s">
        <v>44</v>
      </c>
      <c r="B107" s="157"/>
      <c r="C107" s="13" t="s">
        <v>11</v>
      </c>
      <c r="D107" s="39">
        <v>424</v>
      </c>
      <c r="E107" s="39">
        <v>298</v>
      </c>
      <c r="F107" s="39">
        <v>197</v>
      </c>
      <c r="G107" s="39">
        <v>131</v>
      </c>
      <c r="H107" s="39">
        <v>6</v>
      </c>
      <c r="I107" s="39">
        <v>5</v>
      </c>
      <c r="J107" s="39">
        <v>52</v>
      </c>
      <c r="K107" s="39">
        <v>35</v>
      </c>
      <c r="L107" s="39">
        <v>27</v>
      </c>
      <c r="M107" s="39">
        <v>19</v>
      </c>
      <c r="N107" s="39">
        <v>20</v>
      </c>
      <c r="O107" s="39">
        <v>9</v>
      </c>
      <c r="P107" s="39">
        <v>10</v>
      </c>
      <c r="Q107" s="39">
        <v>6</v>
      </c>
      <c r="R107" s="39">
        <v>15</v>
      </c>
      <c r="S107" s="39">
        <v>6</v>
      </c>
      <c r="T107" s="39">
        <v>5</v>
      </c>
      <c r="U107" s="39">
        <v>3</v>
      </c>
      <c r="V107" s="39">
        <v>6</v>
      </c>
      <c r="W107" s="39">
        <v>5</v>
      </c>
      <c r="X107" s="39">
        <v>1</v>
      </c>
      <c r="Y107" s="39">
        <v>0</v>
      </c>
      <c r="Z107" s="39">
        <v>66</v>
      </c>
      <c r="AA107" s="39">
        <v>37</v>
      </c>
      <c r="AB107" s="39">
        <v>68</v>
      </c>
      <c r="AC107" s="39">
        <v>32</v>
      </c>
      <c r="AD107" s="39">
        <v>21</v>
      </c>
      <c r="AE107" s="39">
        <v>12</v>
      </c>
      <c r="AF107" s="44">
        <f t="shared" si="21"/>
        <v>918</v>
      </c>
      <c r="AG107" s="44">
        <f t="shared" si="23"/>
        <v>598</v>
      </c>
      <c r="AH107" s="44">
        <f t="shared" si="20"/>
        <v>1516</v>
      </c>
    </row>
    <row r="108" spans="1:34" ht="27.75">
      <c r="A108" s="158"/>
      <c r="B108" s="159"/>
      <c r="C108" s="12" t="s">
        <v>22</v>
      </c>
      <c r="D108" s="39">
        <v>32</v>
      </c>
      <c r="E108" s="39">
        <v>4</v>
      </c>
      <c r="F108" s="39">
        <v>4</v>
      </c>
      <c r="G108" s="39">
        <v>4</v>
      </c>
      <c r="H108" s="39">
        <v>0</v>
      </c>
      <c r="I108" s="39">
        <v>0</v>
      </c>
      <c r="J108" s="39">
        <v>2</v>
      </c>
      <c r="K108" s="39">
        <v>1</v>
      </c>
      <c r="L108" s="39">
        <v>1</v>
      </c>
      <c r="M108" s="39">
        <v>0</v>
      </c>
      <c r="N108" s="39">
        <v>2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1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3</v>
      </c>
      <c r="AA108" s="39">
        <v>0</v>
      </c>
      <c r="AB108" s="39">
        <v>110</v>
      </c>
      <c r="AC108" s="39">
        <v>27</v>
      </c>
      <c r="AD108" s="39">
        <v>4</v>
      </c>
      <c r="AE108" s="39">
        <v>2</v>
      </c>
      <c r="AF108" s="44">
        <f t="shared" si="21"/>
        <v>159</v>
      </c>
      <c r="AG108" s="44">
        <f t="shared" si="23"/>
        <v>38</v>
      </c>
      <c r="AH108" s="44">
        <f t="shared" si="20"/>
        <v>197</v>
      </c>
    </row>
    <row r="109" spans="1:34" ht="27.75">
      <c r="A109" s="160"/>
      <c r="B109" s="161"/>
      <c r="C109" s="12" t="s">
        <v>108</v>
      </c>
      <c r="D109" s="39">
        <v>3</v>
      </c>
      <c r="E109" s="39">
        <v>1</v>
      </c>
      <c r="F109" s="39">
        <v>1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1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7</v>
      </c>
      <c r="AE109" s="39">
        <v>0</v>
      </c>
      <c r="AF109" s="44">
        <f t="shared" si="21"/>
        <v>12</v>
      </c>
      <c r="AG109" s="44">
        <f t="shared" si="23"/>
        <v>1</v>
      </c>
      <c r="AH109" s="44">
        <f t="shared" si="20"/>
        <v>13</v>
      </c>
    </row>
    <row r="110" spans="1:34" ht="27.75">
      <c r="A110" s="155" t="s">
        <v>45</v>
      </c>
      <c r="B110" s="13" t="s">
        <v>46</v>
      </c>
      <c r="C110" s="13" t="s">
        <v>11</v>
      </c>
      <c r="D110" s="13">
        <v>83</v>
      </c>
      <c r="E110" s="13">
        <v>282</v>
      </c>
      <c r="F110" s="13">
        <v>49</v>
      </c>
      <c r="G110" s="13">
        <v>194</v>
      </c>
      <c r="H110" s="13">
        <v>4</v>
      </c>
      <c r="I110" s="13">
        <v>3</v>
      </c>
      <c r="J110" s="13">
        <v>1</v>
      </c>
      <c r="K110" s="13">
        <v>2</v>
      </c>
      <c r="L110" s="13">
        <v>1</v>
      </c>
      <c r="M110" s="13">
        <v>2</v>
      </c>
      <c r="N110" s="13">
        <v>2</v>
      </c>
      <c r="O110" s="13">
        <v>7</v>
      </c>
      <c r="P110" s="13">
        <v>0</v>
      </c>
      <c r="Q110" s="13">
        <v>2</v>
      </c>
      <c r="R110" s="13">
        <v>3</v>
      </c>
      <c r="S110" s="13">
        <v>5</v>
      </c>
      <c r="T110" s="13">
        <v>0</v>
      </c>
      <c r="U110" s="13">
        <v>2</v>
      </c>
      <c r="V110" s="13">
        <v>11</v>
      </c>
      <c r="W110" s="13">
        <v>10</v>
      </c>
      <c r="X110" s="13">
        <v>0</v>
      </c>
      <c r="Y110" s="13">
        <v>1</v>
      </c>
      <c r="Z110" s="13">
        <v>4</v>
      </c>
      <c r="AA110" s="13">
        <v>7</v>
      </c>
      <c r="AB110" s="13">
        <v>31</v>
      </c>
      <c r="AC110" s="13">
        <v>81</v>
      </c>
      <c r="AD110" s="13">
        <v>45</v>
      </c>
      <c r="AE110" s="13">
        <v>105</v>
      </c>
      <c r="AF110" s="44">
        <f t="shared" si="21"/>
        <v>234</v>
      </c>
      <c r="AG110" s="44">
        <f t="shared" si="23"/>
        <v>703</v>
      </c>
      <c r="AH110" s="44">
        <f t="shared" si="20"/>
        <v>937</v>
      </c>
    </row>
    <row r="111" spans="1:34" ht="27.75">
      <c r="A111" s="155"/>
      <c r="B111" s="13" t="s">
        <v>47</v>
      </c>
      <c r="C111" s="13" t="s">
        <v>11</v>
      </c>
      <c r="D111" s="13">
        <v>102</v>
      </c>
      <c r="E111" s="13">
        <v>239</v>
      </c>
      <c r="F111" s="13">
        <v>57</v>
      </c>
      <c r="G111" s="13">
        <v>128</v>
      </c>
      <c r="H111" s="13">
        <v>31</v>
      </c>
      <c r="I111" s="13">
        <v>64</v>
      </c>
      <c r="J111" s="13">
        <v>26</v>
      </c>
      <c r="K111" s="13">
        <v>44</v>
      </c>
      <c r="L111" s="13">
        <v>11</v>
      </c>
      <c r="M111" s="13">
        <v>15</v>
      </c>
      <c r="N111" s="13">
        <v>16</v>
      </c>
      <c r="O111" s="13">
        <v>17</v>
      </c>
      <c r="P111" s="13">
        <v>13</v>
      </c>
      <c r="Q111" s="13">
        <v>22</v>
      </c>
      <c r="R111" s="13">
        <v>18</v>
      </c>
      <c r="S111" s="13">
        <v>32</v>
      </c>
      <c r="T111" s="13">
        <v>10</v>
      </c>
      <c r="U111" s="13">
        <v>14</v>
      </c>
      <c r="V111" s="13">
        <v>15</v>
      </c>
      <c r="W111" s="13">
        <v>38</v>
      </c>
      <c r="X111" s="13">
        <v>14</v>
      </c>
      <c r="Y111" s="13">
        <v>16</v>
      </c>
      <c r="Z111" s="13">
        <v>16</v>
      </c>
      <c r="AA111" s="13">
        <v>35</v>
      </c>
      <c r="AB111" s="13">
        <v>43</v>
      </c>
      <c r="AC111" s="13">
        <v>100</v>
      </c>
      <c r="AD111" s="13">
        <v>16</v>
      </c>
      <c r="AE111" s="13">
        <v>37</v>
      </c>
      <c r="AF111" s="44">
        <f t="shared" si="21"/>
        <v>388</v>
      </c>
      <c r="AG111" s="44">
        <f t="shared" si="23"/>
        <v>801</v>
      </c>
      <c r="AH111" s="44">
        <f t="shared" si="20"/>
        <v>1189</v>
      </c>
    </row>
    <row r="112" spans="1:34" ht="27.75">
      <c r="A112" s="155"/>
      <c r="B112" s="13" t="s">
        <v>48</v>
      </c>
      <c r="C112" s="13" t="s">
        <v>11</v>
      </c>
      <c r="D112" s="13">
        <v>29</v>
      </c>
      <c r="E112" s="13">
        <v>171</v>
      </c>
      <c r="F112" s="13">
        <v>19</v>
      </c>
      <c r="G112" s="13">
        <v>118</v>
      </c>
      <c r="H112" s="13">
        <v>0</v>
      </c>
      <c r="I112" s="13">
        <v>2</v>
      </c>
      <c r="J112" s="13">
        <v>1</v>
      </c>
      <c r="K112" s="13">
        <v>4</v>
      </c>
      <c r="L112" s="13">
        <v>1</v>
      </c>
      <c r="M112" s="13">
        <v>5</v>
      </c>
      <c r="N112" s="13">
        <v>2</v>
      </c>
      <c r="O112" s="13">
        <v>7</v>
      </c>
      <c r="P112" s="13">
        <v>0</v>
      </c>
      <c r="Q112" s="13">
        <v>4</v>
      </c>
      <c r="R112" s="13">
        <v>0</v>
      </c>
      <c r="S112" s="13">
        <v>0</v>
      </c>
      <c r="T112" s="13">
        <v>0</v>
      </c>
      <c r="U112" s="13">
        <v>3</v>
      </c>
      <c r="V112" s="13">
        <v>6</v>
      </c>
      <c r="W112" s="13">
        <v>13</v>
      </c>
      <c r="X112" s="13">
        <v>0</v>
      </c>
      <c r="Y112" s="13">
        <v>1</v>
      </c>
      <c r="Z112" s="13">
        <v>1</v>
      </c>
      <c r="AA112" s="13">
        <v>20</v>
      </c>
      <c r="AB112" s="13">
        <v>14</v>
      </c>
      <c r="AC112" s="13">
        <v>42</v>
      </c>
      <c r="AD112" s="13">
        <v>8</v>
      </c>
      <c r="AE112" s="13">
        <v>21</v>
      </c>
      <c r="AF112" s="44">
        <f t="shared" si="21"/>
        <v>81</v>
      </c>
      <c r="AG112" s="44">
        <f t="shared" si="23"/>
        <v>411</v>
      </c>
      <c r="AH112" s="44">
        <f t="shared" si="20"/>
        <v>492</v>
      </c>
    </row>
    <row r="113" spans="1:34" ht="27.75">
      <c r="A113" s="155"/>
      <c r="B113" s="13" t="s">
        <v>49</v>
      </c>
      <c r="C113" s="13" t="s">
        <v>11</v>
      </c>
      <c r="D113" s="13">
        <v>7</v>
      </c>
      <c r="E113" s="13">
        <v>6</v>
      </c>
      <c r="F113" s="13">
        <v>0</v>
      </c>
      <c r="G113" s="13">
        <v>3</v>
      </c>
      <c r="H113" s="13">
        <v>1</v>
      </c>
      <c r="I113" s="13">
        <v>0</v>
      </c>
      <c r="J113" s="13">
        <v>1</v>
      </c>
      <c r="K113" s="13">
        <v>0</v>
      </c>
      <c r="L113" s="13">
        <v>3</v>
      </c>
      <c r="M113" s="13">
        <v>2</v>
      </c>
      <c r="N113" s="13">
        <v>2</v>
      </c>
      <c r="O113" s="13">
        <v>2</v>
      </c>
      <c r="P113" s="13">
        <v>3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1</v>
      </c>
      <c r="AB113" s="13">
        <v>5</v>
      </c>
      <c r="AC113" s="13">
        <v>0</v>
      </c>
      <c r="AD113" s="13">
        <v>3</v>
      </c>
      <c r="AE113" s="13">
        <v>0</v>
      </c>
      <c r="AF113" s="44">
        <f t="shared" si="21"/>
        <v>25</v>
      </c>
      <c r="AG113" s="44">
        <f t="shared" si="23"/>
        <v>14</v>
      </c>
      <c r="AH113" s="44">
        <f t="shared" si="20"/>
        <v>39</v>
      </c>
    </row>
    <row r="114" spans="1:34" ht="27.75">
      <c r="A114" s="155"/>
      <c r="B114" s="13" t="s">
        <v>50</v>
      </c>
      <c r="C114" s="13" t="s">
        <v>11</v>
      </c>
      <c r="D114" s="13">
        <v>9</v>
      </c>
      <c r="E114" s="13">
        <v>4</v>
      </c>
      <c r="F114" s="13">
        <v>2</v>
      </c>
      <c r="G114" s="13">
        <v>2</v>
      </c>
      <c r="H114" s="13">
        <v>0</v>
      </c>
      <c r="I114" s="13">
        <v>0</v>
      </c>
      <c r="J114" s="13">
        <v>1</v>
      </c>
      <c r="K114" s="13">
        <v>1</v>
      </c>
      <c r="L114" s="13">
        <v>2</v>
      </c>
      <c r="M114" s="13">
        <v>1</v>
      </c>
      <c r="N114" s="13">
        <v>0</v>
      </c>
      <c r="O114" s="13">
        <v>1</v>
      </c>
      <c r="P114" s="13">
        <v>0</v>
      </c>
      <c r="Q114" s="13">
        <v>1</v>
      </c>
      <c r="R114" s="13">
        <v>0</v>
      </c>
      <c r="S114" s="13">
        <v>1</v>
      </c>
      <c r="T114" s="13">
        <v>1</v>
      </c>
      <c r="U114" s="13">
        <v>0</v>
      </c>
      <c r="V114" s="13">
        <v>1</v>
      </c>
      <c r="W114" s="13">
        <v>1</v>
      </c>
      <c r="X114" s="13">
        <v>0</v>
      </c>
      <c r="Y114" s="13">
        <v>0</v>
      </c>
      <c r="Z114" s="13">
        <v>0</v>
      </c>
      <c r="AA114" s="13">
        <v>1</v>
      </c>
      <c r="AB114" s="13">
        <v>1</v>
      </c>
      <c r="AC114" s="13">
        <v>0</v>
      </c>
      <c r="AD114" s="13">
        <v>1</v>
      </c>
      <c r="AE114" s="13">
        <v>2</v>
      </c>
      <c r="AF114" s="44">
        <f t="shared" si="21"/>
        <v>18</v>
      </c>
      <c r="AG114" s="44">
        <f t="shared" si="23"/>
        <v>15</v>
      </c>
      <c r="AH114" s="44">
        <f t="shared" si="20"/>
        <v>33</v>
      </c>
    </row>
    <row r="115" spans="1:34" ht="27.75">
      <c r="A115" s="155"/>
      <c r="B115" s="13" t="s">
        <v>51</v>
      </c>
      <c r="C115" s="13" t="s">
        <v>11</v>
      </c>
      <c r="D115" s="13">
        <v>3</v>
      </c>
      <c r="E115" s="13">
        <v>5</v>
      </c>
      <c r="F115" s="13">
        <v>3</v>
      </c>
      <c r="G115" s="13">
        <v>3</v>
      </c>
      <c r="H115" s="13">
        <v>0</v>
      </c>
      <c r="I115" s="13">
        <v>0</v>
      </c>
      <c r="J115" s="13">
        <v>0</v>
      </c>
      <c r="K115" s="13">
        <v>1</v>
      </c>
      <c r="L115" s="13">
        <v>1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1</v>
      </c>
      <c r="S115" s="13">
        <v>0</v>
      </c>
      <c r="T115" s="13">
        <v>0</v>
      </c>
      <c r="U115" s="13">
        <v>0</v>
      </c>
      <c r="V115" s="13">
        <v>1</v>
      </c>
      <c r="W115" s="13">
        <v>0</v>
      </c>
      <c r="X115" s="13">
        <v>0</v>
      </c>
      <c r="Y115" s="13">
        <v>0</v>
      </c>
      <c r="Z115" s="13">
        <v>2</v>
      </c>
      <c r="AA115" s="13">
        <v>0</v>
      </c>
      <c r="AB115" s="13">
        <v>0</v>
      </c>
      <c r="AC115" s="13">
        <v>0</v>
      </c>
      <c r="AD115" s="13">
        <v>0</v>
      </c>
      <c r="AE115" s="13">
        <v>1</v>
      </c>
      <c r="AF115" s="44">
        <f t="shared" si="21"/>
        <v>11</v>
      </c>
      <c r="AG115" s="44">
        <f t="shared" si="23"/>
        <v>10</v>
      </c>
      <c r="AH115" s="44">
        <f t="shared" si="20"/>
        <v>21</v>
      </c>
    </row>
    <row r="116" spans="1:34" ht="27.75">
      <c r="A116" s="155"/>
      <c r="B116" s="13" t="s">
        <v>52</v>
      </c>
      <c r="C116" s="13" t="s">
        <v>11</v>
      </c>
      <c r="D116" s="13">
        <v>8</v>
      </c>
      <c r="E116" s="13">
        <v>12</v>
      </c>
      <c r="F116" s="13">
        <v>3</v>
      </c>
      <c r="G116" s="13">
        <v>3</v>
      </c>
      <c r="H116" s="13">
        <v>1</v>
      </c>
      <c r="I116" s="13">
        <v>0</v>
      </c>
      <c r="J116" s="13">
        <v>0</v>
      </c>
      <c r="K116" s="13">
        <v>0</v>
      </c>
      <c r="L116" s="13">
        <v>1</v>
      </c>
      <c r="M116" s="13">
        <v>0</v>
      </c>
      <c r="N116" s="13">
        <v>1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1</v>
      </c>
      <c r="U116" s="13">
        <v>0</v>
      </c>
      <c r="V116" s="13">
        <v>3</v>
      </c>
      <c r="W116" s="13">
        <v>1</v>
      </c>
      <c r="X116" s="13">
        <v>1</v>
      </c>
      <c r="Y116" s="13">
        <v>0</v>
      </c>
      <c r="Z116" s="13">
        <v>0</v>
      </c>
      <c r="AA116" s="13">
        <v>3</v>
      </c>
      <c r="AB116" s="13">
        <v>2</v>
      </c>
      <c r="AC116" s="13">
        <v>0</v>
      </c>
      <c r="AD116" s="13">
        <v>1</v>
      </c>
      <c r="AE116" s="13">
        <v>0</v>
      </c>
      <c r="AF116" s="44">
        <f t="shared" si="21"/>
        <v>22</v>
      </c>
      <c r="AG116" s="44">
        <f t="shared" si="23"/>
        <v>19</v>
      </c>
      <c r="AH116" s="44">
        <f t="shared" si="20"/>
        <v>41</v>
      </c>
    </row>
    <row r="117" spans="1:34" ht="27.75">
      <c r="A117" s="155"/>
      <c r="B117" s="13" t="s">
        <v>53</v>
      </c>
      <c r="C117" s="13" t="s">
        <v>11</v>
      </c>
      <c r="D117" s="13">
        <v>27</v>
      </c>
      <c r="E117" s="13">
        <v>44</v>
      </c>
      <c r="F117" s="13">
        <v>21</v>
      </c>
      <c r="G117" s="13">
        <v>26</v>
      </c>
      <c r="H117" s="13">
        <v>12</v>
      </c>
      <c r="I117" s="13">
        <v>5</v>
      </c>
      <c r="J117" s="13">
        <v>3</v>
      </c>
      <c r="K117" s="13">
        <v>3</v>
      </c>
      <c r="L117" s="13">
        <v>15</v>
      </c>
      <c r="M117" s="13">
        <v>8</v>
      </c>
      <c r="N117" s="13">
        <v>1</v>
      </c>
      <c r="O117" s="13">
        <v>1</v>
      </c>
      <c r="P117" s="13">
        <v>1</v>
      </c>
      <c r="Q117" s="13">
        <v>3</v>
      </c>
      <c r="R117" s="13">
        <v>17</v>
      </c>
      <c r="S117" s="13">
        <v>17</v>
      </c>
      <c r="T117" s="13">
        <v>12</v>
      </c>
      <c r="U117" s="13">
        <v>7</v>
      </c>
      <c r="V117" s="13">
        <v>20</v>
      </c>
      <c r="W117" s="13">
        <v>19</v>
      </c>
      <c r="X117" s="13">
        <v>6</v>
      </c>
      <c r="Y117" s="13">
        <v>4</v>
      </c>
      <c r="Z117" s="13">
        <v>2</v>
      </c>
      <c r="AA117" s="13">
        <v>4</v>
      </c>
      <c r="AB117" s="13">
        <v>17</v>
      </c>
      <c r="AC117" s="13">
        <v>17</v>
      </c>
      <c r="AD117" s="13">
        <v>23</v>
      </c>
      <c r="AE117" s="13">
        <v>15</v>
      </c>
      <c r="AF117" s="44">
        <f t="shared" si="21"/>
        <v>177</v>
      </c>
      <c r="AG117" s="44">
        <f t="shared" si="23"/>
        <v>173</v>
      </c>
      <c r="AH117" s="44">
        <f t="shared" si="20"/>
        <v>350</v>
      </c>
    </row>
    <row r="118" spans="1:34" ht="27.75">
      <c r="A118" s="155"/>
      <c r="B118" s="13" t="s">
        <v>54</v>
      </c>
      <c r="C118" s="13" t="s">
        <v>11</v>
      </c>
      <c r="D118" s="13">
        <v>29</v>
      </c>
      <c r="E118" s="13">
        <v>49</v>
      </c>
      <c r="F118" s="13">
        <v>13</v>
      </c>
      <c r="G118" s="13">
        <v>33</v>
      </c>
      <c r="H118" s="13">
        <v>1</v>
      </c>
      <c r="I118" s="13">
        <v>0</v>
      </c>
      <c r="J118" s="13">
        <v>5</v>
      </c>
      <c r="K118" s="13">
        <v>5</v>
      </c>
      <c r="L118" s="13">
        <v>4</v>
      </c>
      <c r="M118" s="13">
        <v>10</v>
      </c>
      <c r="N118" s="13">
        <v>1</v>
      </c>
      <c r="O118" s="13">
        <v>1</v>
      </c>
      <c r="P118" s="13">
        <v>0</v>
      </c>
      <c r="Q118" s="13">
        <v>4</v>
      </c>
      <c r="R118" s="13">
        <v>2</v>
      </c>
      <c r="S118" s="13">
        <v>1</v>
      </c>
      <c r="T118" s="13">
        <v>1</v>
      </c>
      <c r="U118" s="13">
        <v>0</v>
      </c>
      <c r="V118" s="13">
        <v>6</v>
      </c>
      <c r="W118" s="13">
        <v>9</v>
      </c>
      <c r="X118" s="13">
        <v>4</v>
      </c>
      <c r="Y118" s="13">
        <v>1</v>
      </c>
      <c r="Z118" s="13">
        <v>1</v>
      </c>
      <c r="AA118" s="13">
        <v>1</v>
      </c>
      <c r="AB118" s="13">
        <v>21</v>
      </c>
      <c r="AC118" s="13">
        <v>24</v>
      </c>
      <c r="AD118" s="13">
        <v>11</v>
      </c>
      <c r="AE118" s="13">
        <v>14</v>
      </c>
      <c r="AF118" s="44">
        <f t="shared" si="21"/>
        <v>99</v>
      </c>
      <c r="AG118" s="44">
        <f t="shared" si="23"/>
        <v>152</v>
      </c>
      <c r="AH118" s="44">
        <f t="shared" si="20"/>
        <v>251</v>
      </c>
    </row>
    <row r="119" spans="1:34" ht="27.75">
      <c r="A119" s="155"/>
      <c r="B119" s="13" t="s">
        <v>55</v>
      </c>
      <c r="C119" s="13" t="s">
        <v>11</v>
      </c>
      <c r="D119" s="13">
        <v>22</v>
      </c>
      <c r="E119" s="13">
        <v>26</v>
      </c>
      <c r="F119" s="13">
        <v>13</v>
      </c>
      <c r="G119" s="13">
        <v>17</v>
      </c>
      <c r="H119" s="13">
        <v>4</v>
      </c>
      <c r="I119" s="13">
        <v>3</v>
      </c>
      <c r="J119" s="13">
        <v>2</v>
      </c>
      <c r="K119" s="13">
        <v>2</v>
      </c>
      <c r="L119" s="13">
        <v>8</v>
      </c>
      <c r="M119" s="13">
        <v>4</v>
      </c>
      <c r="N119" s="13">
        <v>0</v>
      </c>
      <c r="O119" s="13">
        <v>0</v>
      </c>
      <c r="P119" s="13">
        <v>0</v>
      </c>
      <c r="Q119" s="13">
        <v>1</v>
      </c>
      <c r="R119" s="13">
        <v>6</v>
      </c>
      <c r="S119" s="13">
        <v>5</v>
      </c>
      <c r="T119" s="13">
        <v>0</v>
      </c>
      <c r="U119" s="13">
        <v>0</v>
      </c>
      <c r="V119" s="13">
        <v>66</v>
      </c>
      <c r="W119" s="13">
        <v>32</v>
      </c>
      <c r="X119" s="13">
        <v>5</v>
      </c>
      <c r="Y119" s="13">
        <v>1</v>
      </c>
      <c r="Z119" s="13">
        <v>3</v>
      </c>
      <c r="AA119" s="13">
        <v>1</v>
      </c>
      <c r="AB119" s="13">
        <v>5</v>
      </c>
      <c r="AC119" s="13">
        <v>7</v>
      </c>
      <c r="AD119" s="13">
        <v>13</v>
      </c>
      <c r="AE119" s="13">
        <v>14</v>
      </c>
      <c r="AF119" s="44">
        <f t="shared" si="21"/>
        <v>147</v>
      </c>
      <c r="AG119" s="44">
        <f t="shared" si="23"/>
        <v>113</v>
      </c>
      <c r="AH119" s="44">
        <f t="shared" si="20"/>
        <v>260</v>
      </c>
    </row>
    <row r="120" spans="1:34" ht="27.75">
      <c r="A120" s="155"/>
      <c r="B120" s="13" t="s">
        <v>56</v>
      </c>
      <c r="C120" s="13" t="s">
        <v>11</v>
      </c>
      <c r="D120" s="13">
        <v>35</v>
      </c>
      <c r="E120" s="13">
        <v>59</v>
      </c>
      <c r="F120" s="13">
        <v>23</v>
      </c>
      <c r="G120" s="13">
        <v>36</v>
      </c>
      <c r="H120" s="13">
        <v>1</v>
      </c>
      <c r="I120" s="13">
        <v>0</v>
      </c>
      <c r="J120" s="13">
        <v>1</v>
      </c>
      <c r="K120" s="13">
        <v>0</v>
      </c>
      <c r="L120" s="13">
        <v>1</v>
      </c>
      <c r="M120" s="13">
        <v>5</v>
      </c>
      <c r="N120" s="13">
        <v>0</v>
      </c>
      <c r="O120" s="13">
        <v>0</v>
      </c>
      <c r="P120" s="13">
        <v>1</v>
      </c>
      <c r="Q120" s="13">
        <v>1</v>
      </c>
      <c r="R120" s="13">
        <v>7</v>
      </c>
      <c r="S120" s="13">
        <v>3</v>
      </c>
      <c r="T120" s="13">
        <v>0</v>
      </c>
      <c r="U120" s="13">
        <v>0</v>
      </c>
      <c r="V120" s="13">
        <v>15</v>
      </c>
      <c r="W120" s="13">
        <v>23</v>
      </c>
      <c r="X120" s="13">
        <v>2</v>
      </c>
      <c r="Y120" s="13">
        <v>1</v>
      </c>
      <c r="Z120" s="13">
        <v>4</v>
      </c>
      <c r="AA120" s="13">
        <v>11</v>
      </c>
      <c r="AB120" s="13">
        <v>12</v>
      </c>
      <c r="AC120" s="13">
        <v>18</v>
      </c>
      <c r="AD120" s="13">
        <v>12</v>
      </c>
      <c r="AE120" s="13">
        <v>14</v>
      </c>
      <c r="AF120" s="44">
        <f t="shared" si="21"/>
        <v>114</v>
      </c>
      <c r="AG120" s="44">
        <f t="shared" si="23"/>
        <v>171</v>
      </c>
      <c r="AH120" s="44">
        <f t="shared" si="20"/>
        <v>285</v>
      </c>
    </row>
    <row r="121" spans="1:34" ht="27.75">
      <c r="A121" s="155"/>
      <c r="B121" s="13" t="s">
        <v>57</v>
      </c>
      <c r="C121" s="13" t="s">
        <v>11</v>
      </c>
      <c r="D121" s="13">
        <v>25</v>
      </c>
      <c r="E121" s="13">
        <v>33</v>
      </c>
      <c r="F121" s="13">
        <v>23</v>
      </c>
      <c r="G121" s="13">
        <v>29</v>
      </c>
      <c r="H121" s="13">
        <v>1</v>
      </c>
      <c r="I121" s="13">
        <v>0</v>
      </c>
      <c r="J121" s="13">
        <v>14</v>
      </c>
      <c r="K121" s="13">
        <v>15</v>
      </c>
      <c r="L121" s="13">
        <v>5</v>
      </c>
      <c r="M121" s="13">
        <v>7</v>
      </c>
      <c r="N121" s="13">
        <v>7</v>
      </c>
      <c r="O121" s="13">
        <v>12</v>
      </c>
      <c r="P121" s="13">
        <v>8</v>
      </c>
      <c r="Q121" s="13">
        <v>9</v>
      </c>
      <c r="R121" s="13">
        <v>2</v>
      </c>
      <c r="S121" s="13">
        <v>5</v>
      </c>
      <c r="T121" s="13">
        <v>2</v>
      </c>
      <c r="U121" s="13">
        <v>0</v>
      </c>
      <c r="V121" s="13">
        <v>10</v>
      </c>
      <c r="W121" s="13">
        <v>13</v>
      </c>
      <c r="X121" s="13">
        <v>0</v>
      </c>
      <c r="Y121" s="13">
        <v>2</v>
      </c>
      <c r="Z121" s="13">
        <v>7</v>
      </c>
      <c r="AA121" s="13">
        <v>14</v>
      </c>
      <c r="AB121" s="13">
        <v>11</v>
      </c>
      <c r="AC121" s="13">
        <v>9</v>
      </c>
      <c r="AD121" s="13">
        <v>8</v>
      </c>
      <c r="AE121" s="13">
        <v>6</v>
      </c>
      <c r="AF121" s="44">
        <f t="shared" si="21"/>
        <v>123</v>
      </c>
      <c r="AG121" s="44">
        <f t="shared" si="23"/>
        <v>154</v>
      </c>
      <c r="AH121" s="44">
        <f t="shared" si="20"/>
        <v>277</v>
      </c>
    </row>
    <row r="122" spans="1:34" ht="27.75">
      <c r="A122" s="155"/>
      <c r="B122" s="13" t="s">
        <v>59</v>
      </c>
      <c r="C122" s="13" t="s">
        <v>11</v>
      </c>
      <c r="D122" s="13">
        <v>33</v>
      </c>
      <c r="E122" s="13">
        <v>95</v>
      </c>
      <c r="F122" s="13">
        <v>17</v>
      </c>
      <c r="G122" s="13">
        <v>53</v>
      </c>
      <c r="H122" s="13">
        <v>0</v>
      </c>
      <c r="I122" s="13">
        <v>1</v>
      </c>
      <c r="J122" s="13">
        <v>1</v>
      </c>
      <c r="K122" s="13">
        <v>2</v>
      </c>
      <c r="L122" s="13">
        <v>1</v>
      </c>
      <c r="M122" s="13">
        <v>5</v>
      </c>
      <c r="N122" s="13">
        <v>0</v>
      </c>
      <c r="O122" s="13">
        <v>2</v>
      </c>
      <c r="P122" s="13">
        <v>0</v>
      </c>
      <c r="Q122" s="13">
        <v>2</v>
      </c>
      <c r="R122" s="13">
        <v>0</v>
      </c>
      <c r="S122" s="13">
        <v>2</v>
      </c>
      <c r="T122" s="13">
        <v>2</v>
      </c>
      <c r="U122" s="13">
        <v>1</v>
      </c>
      <c r="V122" s="13">
        <v>6</v>
      </c>
      <c r="W122" s="13">
        <v>5</v>
      </c>
      <c r="X122" s="13">
        <v>2</v>
      </c>
      <c r="Y122" s="13">
        <v>1</v>
      </c>
      <c r="Z122" s="13">
        <v>2</v>
      </c>
      <c r="AA122" s="13">
        <v>3</v>
      </c>
      <c r="AB122" s="13">
        <v>7</v>
      </c>
      <c r="AC122" s="13">
        <v>20</v>
      </c>
      <c r="AD122" s="13">
        <v>12</v>
      </c>
      <c r="AE122" s="13">
        <v>30</v>
      </c>
      <c r="AF122" s="44">
        <f t="shared" si="21"/>
        <v>83</v>
      </c>
      <c r="AG122" s="44">
        <f t="shared" si="23"/>
        <v>222</v>
      </c>
      <c r="AH122" s="44">
        <f t="shared" si="20"/>
        <v>305</v>
      </c>
    </row>
    <row r="123" spans="1:34" ht="27.75">
      <c r="A123" s="155"/>
      <c r="B123" s="42" t="s">
        <v>60</v>
      </c>
      <c r="C123" s="42" t="s">
        <v>11</v>
      </c>
      <c r="D123" s="45">
        <f>SUM(D110:D122)</f>
        <v>412</v>
      </c>
      <c r="E123" s="45">
        <f aca="true" t="shared" si="24" ref="E123:AE123">SUM(E110:E122)</f>
        <v>1025</v>
      </c>
      <c r="F123" s="45">
        <f t="shared" si="24"/>
        <v>243</v>
      </c>
      <c r="G123" s="45">
        <f t="shared" si="24"/>
        <v>645</v>
      </c>
      <c r="H123" s="45">
        <f t="shared" si="24"/>
        <v>56</v>
      </c>
      <c r="I123" s="45">
        <f t="shared" si="24"/>
        <v>78</v>
      </c>
      <c r="J123" s="45">
        <f t="shared" si="24"/>
        <v>56</v>
      </c>
      <c r="K123" s="45">
        <f t="shared" si="24"/>
        <v>79</v>
      </c>
      <c r="L123" s="45">
        <f t="shared" si="24"/>
        <v>54</v>
      </c>
      <c r="M123" s="45">
        <f t="shared" si="24"/>
        <v>64</v>
      </c>
      <c r="N123" s="45">
        <f t="shared" si="24"/>
        <v>32</v>
      </c>
      <c r="O123" s="45">
        <f t="shared" si="24"/>
        <v>50</v>
      </c>
      <c r="P123" s="45">
        <f t="shared" si="24"/>
        <v>26</v>
      </c>
      <c r="Q123" s="45">
        <f t="shared" si="24"/>
        <v>49</v>
      </c>
      <c r="R123" s="45">
        <f t="shared" si="24"/>
        <v>56</v>
      </c>
      <c r="S123" s="45">
        <f t="shared" si="24"/>
        <v>71</v>
      </c>
      <c r="T123" s="45">
        <f t="shared" si="24"/>
        <v>29</v>
      </c>
      <c r="U123" s="45">
        <f t="shared" si="24"/>
        <v>27</v>
      </c>
      <c r="V123" s="45">
        <f t="shared" si="24"/>
        <v>160</v>
      </c>
      <c r="W123" s="45">
        <f t="shared" si="24"/>
        <v>164</v>
      </c>
      <c r="X123" s="45">
        <f t="shared" si="24"/>
        <v>34</v>
      </c>
      <c r="Y123" s="45">
        <f t="shared" si="24"/>
        <v>28</v>
      </c>
      <c r="Z123" s="45">
        <f t="shared" si="24"/>
        <v>42</v>
      </c>
      <c r="AA123" s="45">
        <f t="shared" si="24"/>
        <v>101</v>
      </c>
      <c r="AB123" s="45">
        <f t="shared" si="24"/>
        <v>169</v>
      </c>
      <c r="AC123" s="45">
        <f t="shared" si="24"/>
        <v>318</v>
      </c>
      <c r="AD123" s="45">
        <f t="shared" si="24"/>
        <v>153</v>
      </c>
      <c r="AE123" s="45">
        <f t="shared" si="24"/>
        <v>259</v>
      </c>
      <c r="AF123" s="44">
        <f t="shared" si="21"/>
        <v>1522</v>
      </c>
      <c r="AG123" s="44">
        <f t="shared" si="23"/>
        <v>2958</v>
      </c>
      <c r="AH123" s="44">
        <f t="shared" si="20"/>
        <v>4480</v>
      </c>
    </row>
    <row r="124" spans="1:34" ht="27.75">
      <c r="A124" s="162" t="s">
        <v>58</v>
      </c>
      <c r="B124" s="163"/>
      <c r="C124" s="13" t="s">
        <v>11</v>
      </c>
      <c r="D124" s="13">
        <v>19</v>
      </c>
      <c r="E124" s="13">
        <v>28</v>
      </c>
      <c r="F124" s="13">
        <v>11</v>
      </c>
      <c r="G124" s="13">
        <v>15</v>
      </c>
      <c r="H124" s="13">
        <v>3</v>
      </c>
      <c r="I124" s="13">
        <v>1</v>
      </c>
      <c r="J124" s="13">
        <v>2</v>
      </c>
      <c r="K124" s="13">
        <v>5</v>
      </c>
      <c r="L124" s="13">
        <v>2</v>
      </c>
      <c r="M124" s="13">
        <v>1</v>
      </c>
      <c r="N124" s="13">
        <v>3</v>
      </c>
      <c r="O124" s="13">
        <v>8</v>
      </c>
      <c r="P124" s="13">
        <v>5</v>
      </c>
      <c r="Q124" s="13">
        <v>10</v>
      </c>
      <c r="R124" s="13">
        <v>3</v>
      </c>
      <c r="S124" s="13">
        <v>0</v>
      </c>
      <c r="T124" s="13">
        <v>5</v>
      </c>
      <c r="U124" s="13">
        <v>0</v>
      </c>
      <c r="V124" s="13">
        <v>2</v>
      </c>
      <c r="W124" s="13">
        <v>4</v>
      </c>
      <c r="X124" s="13">
        <v>1</v>
      </c>
      <c r="Y124" s="13">
        <v>0</v>
      </c>
      <c r="Z124" s="13">
        <v>2</v>
      </c>
      <c r="AA124" s="13">
        <v>6</v>
      </c>
      <c r="AB124" s="13">
        <v>0</v>
      </c>
      <c r="AC124" s="13">
        <v>1</v>
      </c>
      <c r="AD124" s="13">
        <v>0</v>
      </c>
      <c r="AE124" s="13">
        <v>0</v>
      </c>
      <c r="AF124" s="44">
        <f t="shared" si="21"/>
        <v>58</v>
      </c>
      <c r="AG124" s="44">
        <f t="shared" si="23"/>
        <v>79</v>
      </c>
      <c r="AH124" s="44">
        <f t="shared" si="20"/>
        <v>137</v>
      </c>
    </row>
    <row r="125" spans="1:34" ht="27.75">
      <c r="A125" s="155" t="s">
        <v>61</v>
      </c>
      <c r="B125" s="12" t="s">
        <v>46</v>
      </c>
      <c r="C125" s="12" t="s">
        <v>22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1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93</v>
      </c>
      <c r="AC125" s="40">
        <v>179</v>
      </c>
      <c r="AD125" s="40">
        <v>0</v>
      </c>
      <c r="AE125" s="40">
        <v>1</v>
      </c>
      <c r="AF125" s="44">
        <f t="shared" si="21"/>
        <v>93</v>
      </c>
      <c r="AG125" s="44">
        <f t="shared" si="23"/>
        <v>181</v>
      </c>
      <c r="AH125" s="44">
        <f t="shared" si="20"/>
        <v>274</v>
      </c>
    </row>
    <row r="126" spans="1:34" ht="27.75">
      <c r="A126" s="155"/>
      <c r="B126" s="12" t="s">
        <v>56</v>
      </c>
      <c r="C126" s="12" t="s">
        <v>22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3</v>
      </c>
      <c r="AC126" s="40">
        <v>39</v>
      </c>
      <c r="AD126" s="40">
        <v>0</v>
      </c>
      <c r="AE126" s="40">
        <v>0</v>
      </c>
      <c r="AF126" s="44">
        <f t="shared" si="21"/>
        <v>3</v>
      </c>
      <c r="AG126" s="44">
        <f t="shared" si="23"/>
        <v>39</v>
      </c>
      <c r="AH126" s="44">
        <f t="shared" si="20"/>
        <v>42</v>
      </c>
    </row>
    <row r="127" spans="1:34" ht="27.75">
      <c r="A127" s="155"/>
      <c r="B127" s="12" t="s">
        <v>189</v>
      </c>
      <c r="C127" s="12" t="s">
        <v>22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42</v>
      </c>
      <c r="AD127" s="40">
        <v>0</v>
      </c>
      <c r="AE127" s="40">
        <v>1</v>
      </c>
      <c r="AF127" s="44">
        <f t="shared" si="21"/>
        <v>0</v>
      </c>
      <c r="AG127" s="44">
        <f t="shared" si="23"/>
        <v>43</v>
      </c>
      <c r="AH127" s="44">
        <f t="shared" si="20"/>
        <v>43</v>
      </c>
    </row>
    <row r="128" spans="1:34" ht="55.5">
      <c r="A128" s="155"/>
      <c r="B128" s="42" t="s">
        <v>190</v>
      </c>
      <c r="C128" s="42" t="s">
        <v>22</v>
      </c>
      <c r="D128" s="45">
        <f>SUM(D125:D127)</f>
        <v>0</v>
      </c>
      <c r="E128" s="45">
        <f aca="true" t="shared" si="25" ref="E128:AE128">SUM(E125:E127)</f>
        <v>0</v>
      </c>
      <c r="F128" s="45">
        <f t="shared" si="25"/>
        <v>0</v>
      </c>
      <c r="G128" s="45">
        <f t="shared" si="25"/>
        <v>0</v>
      </c>
      <c r="H128" s="45">
        <f t="shared" si="25"/>
        <v>0</v>
      </c>
      <c r="I128" s="45">
        <f t="shared" si="25"/>
        <v>0</v>
      </c>
      <c r="J128" s="45">
        <f t="shared" si="25"/>
        <v>0</v>
      </c>
      <c r="K128" s="45">
        <f t="shared" si="25"/>
        <v>0</v>
      </c>
      <c r="L128" s="45">
        <f t="shared" si="25"/>
        <v>0</v>
      </c>
      <c r="M128" s="45">
        <f t="shared" si="25"/>
        <v>0</v>
      </c>
      <c r="N128" s="45">
        <f t="shared" si="25"/>
        <v>0</v>
      </c>
      <c r="O128" s="45">
        <f t="shared" si="25"/>
        <v>1</v>
      </c>
      <c r="P128" s="45">
        <f t="shared" si="25"/>
        <v>0</v>
      </c>
      <c r="Q128" s="45">
        <f t="shared" si="25"/>
        <v>0</v>
      </c>
      <c r="R128" s="45">
        <f t="shared" si="25"/>
        <v>0</v>
      </c>
      <c r="S128" s="45">
        <f t="shared" si="25"/>
        <v>0</v>
      </c>
      <c r="T128" s="45">
        <f t="shared" si="25"/>
        <v>0</v>
      </c>
      <c r="U128" s="45">
        <f t="shared" si="25"/>
        <v>0</v>
      </c>
      <c r="V128" s="45">
        <f t="shared" si="25"/>
        <v>0</v>
      </c>
      <c r="W128" s="45">
        <f t="shared" si="25"/>
        <v>0</v>
      </c>
      <c r="X128" s="45">
        <f t="shared" si="25"/>
        <v>0</v>
      </c>
      <c r="Y128" s="45">
        <f t="shared" si="25"/>
        <v>0</v>
      </c>
      <c r="Z128" s="45">
        <f t="shared" si="25"/>
        <v>0</v>
      </c>
      <c r="AA128" s="45">
        <f t="shared" si="25"/>
        <v>0</v>
      </c>
      <c r="AB128" s="45">
        <f t="shared" si="25"/>
        <v>96</v>
      </c>
      <c r="AC128" s="45">
        <f t="shared" si="25"/>
        <v>260</v>
      </c>
      <c r="AD128" s="45">
        <f t="shared" si="25"/>
        <v>0</v>
      </c>
      <c r="AE128" s="45">
        <f t="shared" si="25"/>
        <v>2</v>
      </c>
      <c r="AF128" s="44">
        <f t="shared" si="21"/>
        <v>96</v>
      </c>
      <c r="AG128" s="44">
        <f t="shared" si="23"/>
        <v>263</v>
      </c>
      <c r="AH128" s="44">
        <f t="shared" si="20"/>
        <v>359</v>
      </c>
    </row>
    <row r="129" spans="1:34" ht="55.5">
      <c r="A129" s="155" t="s">
        <v>164</v>
      </c>
      <c r="B129" s="12" t="s">
        <v>62</v>
      </c>
      <c r="C129" s="12" t="s">
        <v>106</v>
      </c>
      <c r="D129" s="40">
        <v>2</v>
      </c>
      <c r="E129" s="40">
        <v>4</v>
      </c>
      <c r="F129" s="40">
        <v>0</v>
      </c>
      <c r="G129" s="40">
        <v>1</v>
      </c>
      <c r="H129" s="40">
        <v>4</v>
      </c>
      <c r="I129" s="40">
        <v>1</v>
      </c>
      <c r="J129" s="40">
        <v>4</v>
      </c>
      <c r="K129" s="40">
        <v>1</v>
      </c>
      <c r="L129" s="40">
        <v>1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3</v>
      </c>
      <c r="S129" s="40">
        <v>0</v>
      </c>
      <c r="T129" s="40">
        <v>6</v>
      </c>
      <c r="U129" s="40">
        <v>1</v>
      </c>
      <c r="V129" s="40">
        <v>8</v>
      </c>
      <c r="W129" s="40">
        <v>2</v>
      </c>
      <c r="X129" s="40">
        <v>3</v>
      </c>
      <c r="Y129" s="40">
        <v>0</v>
      </c>
      <c r="Z129" s="40">
        <v>33</v>
      </c>
      <c r="AA129" s="40">
        <v>81</v>
      </c>
      <c r="AB129" s="40">
        <v>29</v>
      </c>
      <c r="AC129" s="40">
        <v>18</v>
      </c>
      <c r="AD129" s="40">
        <v>1</v>
      </c>
      <c r="AE129" s="40">
        <v>2</v>
      </c>
      <c r="AF129" s="44">
        <f t="shared" si="21"/>
        <v>94</v>
      </c>
      <c r="AG129" s="44">
        <f t="shared" si="23"/>
        <v>111</v>
      </c>
      <c r="AH129" s="44">
        <f t="shared" si="20"/>
        <v>205</v>
      </c>
    </row>
    <row r="130" spans="1:34" ht="55.5">
      <c r="A130" s="155"/>
      <c r="B130" s="12" t="s">
        <v>162</v>
      </c>
      <c r="C130" s="12" t="s">
        <v>106</v>
      </c>
      <c r="D130" s="40">
        <v>0</v>
      </c>
      <c r="E130" s="40">
        <v>0</v>
      </c>
      <c r="F130" s="40">
        <v>0</v>
      </c>
      <c r="G130" s="40">
        <v>0</v>
      </c>
      <c r="H130" s="40">
        <v>5</v>
      </c>
      <c r="I130" s="40">
        <v>0</v>
      </c>
      <c r="J130" s="40">
        <v>1</v>
      </c>
      <c r="K130" s="40">
        <v>0</v>
      </c>
      <c r="L130" s="40">
        <v>6</v>
      </c>
      <c r="M130" s="40">
        <v>1</v>
      </c>
      <c r="N130" s="40">
        <v>0</v>
      </c>
      <c r="O130" s="40">
        <v>1</v>
      </c>
      <c r="P130" s="40">
        <v>2</v>
      </c>
      <c r="Q130" s="40">
        <v>0</v>
      </c>
      <c r="R130" s="40">
        <v>2</v>
      </c>
      <c r="S130" s="40">
        <v>0</v>
      </c>
      <c r="T130" s="40">
        <v>6</v>
      </c>
      <c r="U130" s="40">
        <v>0</v>
      </c>
      <c r="V130" s="40">
        <v>1</v>
      </c>
      <c r="W130" s="40">
        <v>0</v>
      </c>
      <c r="X130" s="40">
        <v>4</v>
      </c>
      <c r="Y130" s="40">
        <v>0</v>
      </c>
      <c r="Z130" s="40">
        <v>24</v>
      </c>
      <c r="AA130" s="40">
        <v>37</v>
      </c>
      <c r="AB130" s="40">
        <v>8</v>
      </c>
      <c r="AC130" s="40">
        <v>5</v>
      </c>
      <c r="AD130" s="40">
        <v>0</v>
      </c>
      <c r="AE130" s="40">
        <v>0</v>
      </c>
      <c r="AF130" s="44">
        <f t="shared" si="21"/>
        <v>59</v>
      </c>
      <c r="AG130" s="44">
        <f t="shared" si="23"/>
        <v>44</v>
      </c>
      <c r="AH130" s="44">
        <f t="shared" si="20"/>
        <v>103</v>
      </c>
    </row>
    <row r="131" spans="1:34" ht="55.5">
      <c r="A131" s="155"/>
      <c r="B131" s="12" t="s">
        <v>163</v>
      </c>
      <c r="C131" s="12" t="s">
        <v>106</v>
      </c>
      <c r="D131" s="40">
        <v>1</v>
      </c>
      <c r="E131" s="40">
        <v>0</v>
      </c>
      <c r="F131" s="40">
        <v>0</v>
      </c>
      <c r="G131" s="40">
        <v>0</v>
      </c>
      <c r="H131" s="40">
        <v>8</v>
      </c>
      <c r="I131" s="40">
        <v>0</v>
      </c>
      <c r="J131" s="40">
        <v>2</v>
      </c>
      <c r="K131" s="40">
        <v>1</v>
      </c>
      <c r="L131" s="40">
        <v>8</v>
      </c>
      <c r="M131" s="40">
        <v>3</v>
      </c>
      <c r="N131" s="40">
        <v>0</v>
      </c>
      <c r="O131" s="40">
        <v>0</v>
      </c>
      <c r="P131" s="40">
        <v>3</v>
      </c>
      <c r="Q131" s="40">
        <v>2</v>
      </c>
      <c r="R131" s="40">
        <v>5</v>
      </c>
      <c r="S131" s="40">
        <v>1</v>
      </c>
      <c r="T131" s="40">
        <v>13</v>
      </c>
      <c r="U131" s="40">
        <v>1</v>
      </c>
      <c r="V131" s="40">
        <v>15</v>
      </c>
      <c r="W131" s="40">
        <v>2</v>
      </c>
      <c r="X131" s="40">
        <v>8</v>
      </c>
      <c r="Y131" s="40">
        <v>0</v>
      </c>
      <c r="Z131" s="40">
        <v>11</v>
      </c>
      <c r="AA131" s="40">
        <v>35</v>
      </c>
      <c r="AB131" s="40">
        <v>22</v>
      </c>
      <c r="AC131" s="40">
        <v>9</v>
      </c>
      <c r="AD131" s="40">
        <v>1</v>
      </c>
      <c r="AE131" s="40">
        <v>0</v>
      </c>
      <c r="AF131" s="44">
        <f t="shared" si="21"/>
        <v>97</v>
      </c>
      <c r="AG131" s="44">
        <f t="shared" si="23"/>
        <v>54</v>
      </c>
      <c r="AH131" s="44">
        <f t="shared" si="20"/>
        <v>151</v>
      </c>
    </row>
    <row r="132" spans="1:34" ht="55.5">
      <c r="A132" s="155"/>
      <c r="B132" s="12" t="s">
        <v>202</v>
      </c>
      <c r="C132" s="12" t="s">
        <v>106</v>
      </c>
      <c r="D132" s="40">
        <v>0</v>
      </c>
      <c r="E132" s="40">
        <v>0</v>
      </c>
      <c r="F132" s="40">
        <v>0</v>
      </c>
      <c r="G132" s="40">
        <v>0</v>
      </c>
      <c r="H132" s="40">
        <v>1</v>
      </c>
      <c r="I132" s="40">
        <v>0</v>
      </c>
      <c r="J132" s="40">
        <v>0</v>
      </c>
      <c r="K132" s="40">
        <v>1</v>
      </c>
      <c r="L132" s="40">
        <v>0</v>
      </c>
      <c r="M132" s="40">
        <v>1</v>
      </c>
      <c r="N132" s="40">
        <v>0</v>
      </c>
      <c r="O132" s="40">
        <v>0</v>
      </c>
      <c r="P132" s="40">
        <v>0</v>
      </c>
      <c r="Q132" s="40">
        <v>0</v>
      </c>
      <c r="R132" s="40">
        <v>1</v>
      </c>
      <c r="S132" s="40">
        <v>0</v>
      </c>
      <c r="T132" s="40">
        <v>1</v>
      </c>
      <c r="U132" s="40">
        <v>0</v>
      </c>
      <c r="V132" s="40">
        <v>2</v>
      </c>
      <c r="W132" s="40">
        <v>1</v>
      </c>
      <c r="X132" s="40">
        <v>0</v>
      </c>
      <c r="Y132" s="40">
        <v>0</v>
      </c>
      <c r="Z132" s="40">
        <v>0</v>
      </c>
      <c r="AA132" s="40">
        <v>9</v>
      </c>
      <c r="AB132" s="40">
        <v>2</v>
      </c>
      <c r="AC132" s="40">
        <v>1</v>
      </c>
      <c r="AD132" s="40">
        <v>0</v>
      </c>
      <c r="AE132" s="40">
        <v>0</v>
      </c>
      <c r="AF132" s="44">
        <f t="shared" si="21"/>
        <v>7</v>
      </c>
      <c r="AG132" s="44">
        <f t="shared" si="23"/>
        <v>13</v>
      </c>
      <c r="AH132" s="44">
        <f t="shared" si="20"/>
        <v>20</v>
      </c>
    </row>
    <row r="133" spans="1:34" ht="55.5">
      <c r="A133" s="155"/>
      <c r="B133" s="12" t="s">
        <v>259</v>
      </c>
      <c r="C133" s="12" t="s">
        <v>106</v>
      </c>
      <c r="D133" s="40">
        <v>0</v>
      </c>
      <c r="E133" s="40">
        <v>0</v>
      </c>
      <c r="F133" s="40">
        <v>0</v>
      </c>
      <c r="G133" s="40">
        <v>1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1</v>
      </c>
      <c r="AA133" s="40">
        <v>16</v>
      </c>
      <c r="AB133" s="40">
        <v>1</v>
      </c>
      <c r="AC133" s="40">
        <v>3</v>
      </c>
      <c r="AD133" s="40">
        <v>0</v>
      </c>
      <c r="AE133" s="40">
        <v>0</v>
      </c>
      <c r="AF133" s="44">
        <f t="shared" si="21"/>
        <v>2</v>
      </c>
      <c r="AG133" s="44">
        <f t="shared" si="23"/>
        <v>20</v>
      </c>
      <c r="AH133" s="44">
        <f t="shared" si="20"/>
        <v>22</v>
      </c>
    </row>
    <row r="134" spans="1:34" ht="55.5">
      <c r="A134" s="155"/>
      <c r="B134" s="42" t="s">
        <v>153</v>
      </c>
      <c r="C134" s="42" t="s">
        <v>106</v>
      </c>
      <c r="D134" s="45">
        <f>SUM(D129:D133)</f>
        <v>3</v>
      </c>
      <c r="E134" s="45">
        <f aca="true" t="shared" si="26" ref="E134:AE134">SUM(E129:E133)</f>
        <v>4</v>
      </c>
      <c r="F134" s="45">
        <f t="shared" si="26"/>
        <v>0</v>
      </c>
      <c r="G134" s="45">
        <f t="shared" si="26"/>
        <v>2</v>
      </c>
      <c r="H134" s="45">
        <f t="shared" si="26"/>
        <v>18</v>
      </c>
      <c r="I134" s="45">
        <f t="shared" si="26"/>
        <v>1</v>
      </c>
      <c r="J134" s="45">
        <f t="shared" si="26"/>
        <v>7</v>
      </c>
      <c r="K134" s="45">
        <f t="shared" si="26"/>
        <v>3</v>
      </c>
      <c r="L134" s="45">
        <f t="shared" si="26"/>
        <v>15</v>
      </c>
      <c r="M134" s="45">
        <f t="shared" si="26"/>
        <v>5</v>
      </c>
      <c r="N134" s="45">
        <f t="shared" si="26"/>
        <v>0</v>
      </c>
      <c r="O134" s="45">
        <f t="shared" si="26"/>
        <v>1</v>
      </c>
      <c r="P134" s="45">
        <f t="shared" si="26"/>
        <v>5</v>
      </c>
      <c r="Q134" s="45">
        <f t="shared" si="26"/>
        <v>2</v>
      </c>
      <c r="R134" s="45">
        <f t="shared" si="26"/>
        <v>11</v>
      </c>
      <c r="S134" s="45">
        <f t="shared" si="26"/>
        <v>1</v>
      </c>
      <c r="T134" s="45">
        <f t="shared" si="26"/>
        <v>26</v>
      </c>
      <c r="U134" s="45">
        <f t="shared" si="26"/>
        <v>2</v>
      </c>
      <c r="V134" s="45">
        <f t="shared" si="26"/>
        <v>26</v>
      </c>
      <c r="W134" s="45">
        <f t="shared" si="26"/>
        <v>5</v>
      </c>
      <c r="X134" s="45">
        <f t="shared" si="26"/>
        <v>15</v>
      </c>
      <c r="Y134" s="45">
        <f t="shared" si="26"/>
        <v>0</v>
      </c>
      <c r="Z134" s="45">
        <f t="shared" si="26"/>
        <v>69</v>
      </c>
      <c r="AA134" s="45">
        <f t="shared" si="26"/>
        <v>178</v>
      </c>
      <c r="AB134" s="45">
        <f t="shared" si="26"/>
        <v>62</v>
      </c>
      <c r="AC134" s="45">
        <f t="shared" si="26"/>
        <v>36</v>
      </c>
      <c r="AD134" s="45">
        <f t="shared" si="26"/>
        <v>2</v>
      </c>
      <c r="AE134" s="45">
        <f t="shared" si="26"/>
        <v>2</v>
      </c>
      <c r="AF134" s="44">
        <f t="shared" si="21"/>
        <v>259</v>
      </c>
      <c r="AG134" s="44">
        <f t="shared" si="23"/>
        <v>242</v>
      </c>
      <c r="AH134" s="44">
        <f t="shared" si="20"/>
        <v>501</v>
      </c>
    </row>
    <row r="135" spans="1:34" ht="27.75">
      <c r="A135" s="155" t="s">
        <v>63</v>
      </c>
      <c r="B135" s="13" t="s">
        <v>64</v>
      </c>
      <c r="C135" s="13" t="s">
        <v>11</v>
      </c>
      <c r="D135" s="40">
        <v>50</v>
      </c>
      <c r="E135" s="40">
        <v>29</v>
      </c>
      <c r="F135" s="40">
        <v>26</v>
      </c>
      <c r="G135" s="40">
        <v>27</v>
      </c>
      <c r="H135" s="40">
        <v>0</v>
      </c>
      <c r="I135" s="40">
        <v>1</v>
      </c>
      <c r="J135" s="40">
        <v>2</v>
      </c>
      <c r="K135" s="40">
        <v>3</v>
      </c>
      <c r="L135" s="40">
        <v>3</v>
      </c>
      <c r="M135" s="40">
        <v>1</v>
      </c>
      <c r="N135" s="40">
        <v>1</v>
      </c>
      <c r="O135" s="40">
        <v>0</v>
      </c>
      <c r="P135" s="40">
        <v>3</v>
      </c>
      <c r="Q135" s="40">
        <v>2</v>
      </c>
      <c r="R135" s="40">
        <v>1</v>
      </c>
      <c r="S135" s="40">
        <v>0</v>
      </c>
      <c r="T135" s="40">
        <v>9</v>
      </c>
      <c r="U135" s="40">
        <v>10</v>
      </c>
      <c r="V135" s="40">
        <v>4</v>
      </c>
      <c r="W135" s="40">
        <v>3</v>
      </c>
      <c r="X135" s="40">
        <v>0</v>
      </c>
      <c r="Y135" s="40">
        <v>0</v>
      </c>
      <c r="Z135" s="40">
        <v>4</v>
      </c>
      <c r="AA135" s="40">
        <v>1</v>
      </c>
      <c r="AB135" s="40">
        <v>31</v>
      </c>
      <c r="AC135" s="40">
        <v>19</v>
      </c>
      <c r="AD135" s="40">
        <v>2</v>
      </c>
      <c r="AE135" s="40">
        <v>3</v>
      </c>
      <c r="AF135" s="44">
        <f t="shared" si="21"/>
        <v>136</v>
      </c>
      <c r="AG135" s="44">
        <f t="shared" si="23"/>
        <v>99</v>
      </c>
      <c r="AH135" s="44">
        <f t="shared" si="20"/>
        <v>235</v>
      </c>
    </row>
    <row r="136" spans="1:34" ht="27.75">
      <c r="A136" s="155"/>
      <c r="B136" s="13" t="s">
        <v>42</v>
      </c>
      <c r="C136" s="13" t="s">
        <v>11</v>
      </c>
      <c r="D136" s="40">
        <v>99</v>
      </c>
      <c r="E136" s="40">
        <v>116</v>
      </c>
      <c r="F136" s="40">
        <v>44</v>
      </c>
      <c r="G136" s="40">
        <v>48</v>
      </c>
      <c r="H136" s="40">
        <v>3</v>
      </c>
      <c r="I136" s="40">
        <v>1</v>
      </c>
      <c r="J136" s="40">
        <v>3</v>
      </c>
      <c r="K136" s="40">
        <v>0</v>
      </c>
      <c r="L136" s="40">
        <v>7</v>
      </c>
      <c r="M136" s="40">
        <v>5</v>
      </c>
      <c r="N136" s="40">
        <v>3</v>
      </c>
      <c r="O136" s="40">
        <v>3</v>
      </c>
      <c r="P136" s="40">
        <v>2</v>
      </c>
      <c r="Q136" s="40">
        <v>0</v>
      </c>
      <c r="R136" s="40">
        <v>3</v>
      </c>
      <c r="S136" s="40">
        <v>4</v>
      </c>
      <c r="T136" s="40">
        <v>2</v>
      </c>
      <c r="U136" s="40">
        <v>1</v>
      </c>
      <c r="V136" s="40">
        <v>4</v>
      </c>
      <c r="W136" s="40">
        <v>4</v>
      </c>
      <c r="X136" s="40">
        <v>0</v>
      </c>
      <c r="Y136" s="40">
        <v>1</v>
      </c>
      <c r="Z136" s="40">
        <v>1</v>
      </c>
      <c r="AA136" s="40">
        <v>1</v>
      </c>
      <c r="AB136" s="40">
        <v>9</v>
      </c>
      <c r="AC136" s="40">
        <v>15</v>
      </c>
      <c r="AD136" s="40">
        <v>2</v>
      </c>
      <c r="AE136" s="40">
        <v>3</v>
      </c>
      <c r="AF136" s="44">
        <f t="shared" si="21"/>
        <v>182</v>
      </c>
      <c r="AG136" s="44">
        <f t="shared" si="23"/>
        <v>202</v>
      </c>
      <c r="AH136" s="44">
        <f t="shared" si="20"/>
        <v>384</v>
      </c>
    </row>
    <row r="137" spans="1:34" ht="27.75">
      <c r="A137" s="155"/>
      <c r="B137" s="13" t="s">
        <v>65</v>
      </c>
      <c r="C137" s="13" t="s">
        <v>11</v>
      </c>
      <c r="D137" s="40">
        <v>34</v>
      </c>
      <c r="E137" s="40">
        <v>93</v>
      </c>
      <c r="F137" s="40">
        <v>35</v>
      </c>
      <c r="G137" s="40">
        <v>61</v>
      </c>
      <c r="H137" s="40">
        <v>3</v>
      </c>
      <c r="I137" s="40">
        <v>0</v>
      </c>
      <c r="J137" s="40">
        <v>1</v>
      </c>
      <c r="K137" s="40">
        <v>0</v>
      </c>
      <c r="L137" s="40">
        <v>6</v>
      </c>
      <c r="M137" s="40">
        <v>3</v>
      </c>
      <c r="N137" s="40">
        <v>4</v>
      </c>
      <c r="O137" s="40">
        <v>1</v>
      </c>
      <c r="P137" s="40">
        <v>1</v>
      </c>
      <c r="Q137" s="40">
        <v>0</v>
      </c>
      <c r="R137" s="40">
        <v>2</v>
      </c>
      <c r="S137" s="40">
        <v>0</v>
      </c>
      <c r="T137" s="40">
        <v>6</v>
      </c>
      <c r="U137" s="40">
        <v>6</v>
      </c>
      <c r="V137" s="40">
        <v>8</v>
      </c>
      <c r="W137" s="40">
        <v>3</v>
      </c>
      <c r="X137" s="40">
        <v>0</v>
      </c>
      <c r="Y137" s="40">
        <v>0</v>
      </c>
      <c r="Z137" s="40">
        <v>1</v>
      </c>
      <c r="AA137" s="40">
        <v>3</v>
      </c>
      <c r="AB137" s="40">
        <v>39</v>
      </c>
      <c r="AC137" s="40">
        <v>18</v>
      </c>
      <c r="AD137" s="40">
        <v>7</v>
      </c>
      <c r="AE137" s="40">
        <v>0</v>
      </c>
      <c r="AF137" s="44">
        <f t="shared" si="21"/>
        <v>147</v>
      </c>
      <c r="AG137" s="44">
        <f t="shared" si="23"/>
        <v>188</v>
      </c>
      <c r="AH137" s="44">
        <f t="shared" si="20"/>
        <v>335</v>
      </c>
    </row>
    <row r="138" spans="1:34" ht="27.75">
      <c r="A138" s="155"/>
      <c r="B138" s="13" t="s">
        <v>66</v>
      </c>
      <c r="C138" s="13" t="s">
        <v>11</v>
      </c>
      <c r="D138" s="40">
        <v>9</v>
      </c>
      <c r="E138" s="40">
        <v>30</v>
      </c>
      <c r="F138" s="40">
        <v>13</v>
      </c>
      <c r="G138" s="40">
        <v>14</v>
      </c>
      <c r="H138" s="40">
        <v>1</v>
      </c>
      <c r="I138" s="40">
        <v>0</v>
      </c>
      <c r="J138" s="40">
        <v>0</v>
      </c>
      <c r="K138" s="40">
        <v>1</v>
      </c>
      <c r="L138" s="40">
        <v>1</v>
      </c>
      <c r="M138" s="40">
        <v>2</v>
      </c>
      <c r="N138" s="40">
        <v>1</v>
      </c>
      <c r="O138" s="40">
        <v>3</v>
      </c>
      <c r="P138" s="40">
        <v>2</v>
      </c>
      <c r="Q138" s="40">
        <v>0</v>
      </c>
      <c r="R138" s="40">
        <v>1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1</v>
      </c>
      <c r="AA138" s="40">
        <v>0</v>
      </c>
      <c r="AB138" s="40">
        <v>3</v>
      </c>
      <c r="AC138" s="40">
        <v>2</v>
      </c>
      <c r="AD138" s="40">
        <v>0</v>
      </c>
      <c r="AE138" s="40">
        <v>0</v>
      </c>
      <c r="AF138" s="44">
        <f t="shared" si="21"/>
        <v>32</v>
      </c>
      <c r="AG138" s="44">
        <f t="shared" si="23"/>
        <v>52</v>
      </c>
      <c r="AH138" s="44">
        <f t="shared" si="20"/>
        <v>84</v>
      </c>
    </row>
    <row r="139" spans="1:34" ht="27.75">
      <c r="A139" s="155"/>
      <c r="B139" s="13" t="s">
        <v>67</v>
      </c>
      <c r="C139" s="13" t="s">
        <v>11</v>
      </c>
      <c r="D139" s="41">
        <v>34</v>
      </c>
      <c r="E139" s="41">
        <v>27</v>
      </c>
      <c r="F139" s="41">
        <v>20</v>
      </c>
      <c r="G139" s="41">
        <v>5</v>
      </c>
      <c r="H139" s="41">
        <v>1</v>
      </c>
      <c r="I139" s="41">
        <v>0</v>
      </c>
      <c r="J139" s="41">
        <v>3</v>
      </c>
      <c r="K139" s="41">
        <v>2</v>
      </c>
      <c r="L139" s="41">
        <v>3</v>
      </c>
      <c r="M139" s="41">
        <v>1</v>
      </c>
      <c r="N139" s="41">
        <v>1</v>
      </c>
      <c r="O139" s="41">
        <v>2</v>
      </c>
      <c r="P139" s="41">
        <v>2</v>
      </c>
      <c r="Q139" s="41">
        <v>2</v>
      </c>
      <c r="R139" s="41">
        <v>6</v>
      </c>
      <c r="S139" s="41">
        <v>0</v>
      </c>
      <c r="T139" s="41">
        <v>0</v>
      </c>
      <c r="U139" s="41">
        <v>1</v>
      </c>
      <c r="V139" s="41">
        <v>25</v>
      </c>
      <c r="W139" s="41">
        <v>4</v>
      </c>
      <c r="X139" s="41">
        <v>1</v>
      </c>
      <c r="Y139" s="41">
        <v>1</v>
      </c>
      <c r="Z139" s="41">
        <v>7</v>
      </c>
      <c r="AA139" s="41">
        <v>1</v>
      </c>
      <c r="AB139" s="41">
        <v>8</v>
      </c>
      <c r="AC139" s="41">
        <v>4</v>
      </c>
      <c r="AD139" s="41">
        <v>1</v>
      </c>
      <c r="AE139" s="41">
        <v>0</v>
      </c>
      <c r="AF139" s="44">
        <f t="shared" si="21"/>
        <v>112</v>
      </c>
      <c r="AG139" s="44">
        <f t="shared" si="23"/>
        <v>50</v>
      </c>
      <c r="AH139" s="44">
        <f t="shared" si="20"/>
        <v>162</v>
      </c>
    </row>
    <row r="140" spans="1:34" ht="27.75">
      <c r="A140" s="155"/>
      <c r="B140" s="13" t="s">
        <v>68</v>
      </c>
      <c r="C140" s="13" t="s">
        <v>11</v>
      </c>
      <c r="D140" s="40">
        <v>28</v>
      </c>
      <c r="E140" s="40">
        <v>169</v>
      </c>
      <c r="F140" s="40">
        <v>6</v>
      </c>
      <c r="G140" s="40">
        <v>58</v>
      </c>
      <c r="H140" s="40">
        <v>2</v>
      </c>
      <c r="I140" s="40">
        <v>6</v>
      </c>
      <c r="J140" s="40">
        <v>0</v>
      </c>
      <c r="K140" s="40">
        <v>3</v>
      </c>
      <c r="L140" s="40">
        <v>5</v>
      </c>
      <c r="M140" s="40">
        <v>9</v>
      </c>
      <c r="N140" s="40">
        <v>0</v>
      </c>
      <c r="O140" s="40">
        <v>2</v>
      </c>
      <c r="P140" s="40">
        <v>1</v>
      </c>
      <c r="Q140" s="40">
        <v>4</v>
      </c>
      <c r="R140" s="40">
        <v>0</v>
      </c>
      <c r="S140" s="40">
        <v>1</v>
      </c>
      <c r="T140" s="40">
        <v>1</v>
      </c>
      <c r="U140" s="40">
        <v>1</v>
      </c>
      <c r="V140" s="40">
        <v>2</v>
      </c>
      <c r="W140" s="40">
        <v>1</v>
      </c>
      <c r="X140" s="40">
        <v>0</v>
      </c>
      <c r="Y140" s="40">
        <v>0</v>
      </c>
      <c r="Z140" s="40">
        <v>2</v>
      </c>
      <c r="AA140" s="40">
        <v>8</v>
      </c>
      <c r="AB140" s="40">
        <v>12</v>
      </c>
      <c r="AC140" s="40">
        <v>18</v>
      </c>
      <c r="AD140" s="40">
        <v>2</v>
      </c>
      <c r="AE140" s="40">
        <v>4</v>
      </c>
      <c r="AF140" s="44">
        <f t="shared" si="21"/>
        <v>61</v>
      </c>
      <c r="AG140" s="44">
        <f t="shared" si="23"/>
        <v>284</v>
      </c>
      <c r="AH140" s="44">
        <f t="shared" si="20"/>
        <v>345</v>
      </c>
    </row>
    <row r="141" spans="1:34" ht="27.75">
      <c r="A141" s="155"/>
      <c r="B141" s="42" t="s">
        <v>40</v>
      </c>
      <c r="C141" s="42" t="s">
        <v>11</v>
      </c>
      <c r="D141" s="43">
        <f>SUM(D135:D140)</f>
        <v>254</v>
      </c>
      <c r="E141" s="43">
        <f aca="true" t="shared" si="27" ref="E141:AE141">SUM(E135:E140)</f>
        <v>464</v>
      </c>
      <c r="F141" s="43">
        <f t="shared" si="27"/>
        <v>144</v>
      </c>
      <c r="G141" s="43">
        <f t="shared" si="27"/>
        <v>213</v>
      </c>
      <c r="H141" s="43">
        <f t="shared" si="27"/>
        <v>10</v>
      </c>
      <c r="I141" s="43">
        <f t="shared" si="27"/>
        <v>8</v>
      </c>
      <c r="J141" s="43">
        <f t="shared" si="27"/>
        <v>9</v>
      </c>
      <c r="K141" s="43">
        <f t="shared" si="27"/>
        <v>9</v>
      </c>
      <c r="L141" s="43">
        <f t="shared" si="27"/>
        <v>25</v>
      </c>
      <c r="M141" s="43">
        <f t="shared" si="27"/>
        <v>21</v>
      </c>
      <c r="N141" s="43">
        <f t="shared" si="27"/>
        <v>10</v>
      </c>
      <c r="O141" s="43">
        <f t="shared" si="27"/>
        <v>11</v>
      </c>
      <c r="P141" s="43">
        <f t="shared" si="27"/>
        <v>11</v>
      </c>
      <c r="Q141" s="43">
        <f t="shared" si="27"/>
        <v>8</v>
      </c>
      <c r="R141" s="43">
        <f t="shared" si="27"/>
        <v>13</v>
      </c>
      <c r="S141" s="43">
        <f t="shared" si="27"/>
        <v>5</v>
      </c>
      <c r="T141" s="43">
        <f t="shared" si="27"/>
        <v>18</v>
      </c>
      <c r="U141" s="43">
        <f t="shared" si="27"/>
        <v>19</v>
      </c>
      <c r="V141" s="43">
        <f t="shared" si="27"/>
        <v>43</v>
      </c>
      <c r="W141" s="43">
        <f t="shared" si="27"/>
        <v>15</v>
      </c>
      <c r="X141" s="43">
        <f t="shared" si="27"/>
        <v>1</v>
      </c>
      <c r="Y141" s="43">
        <f t="shared" si="27"/>
        <v>2</v>
      </c>
      <c r="Z141" s="43">
        <f t="shared" si="27"/>
        <v>16</v>
      </c>
      <c r="AA141" s="43">
        <f t="shared" si="27"/>
        <v>14</v>
      </c>
      <c r="AB141" s="43">
        <f t="shared" si="27"/>
        <v>102</v>
      </c>
      <c r="AC141" s="43">
        <f t="shared" si="27"/>
        <v>76</v>
      </c>
      <c r="AD141" s="43">
        <f t="shared" si="27"/>
        <v>14</v>
      </c>
      <c r="AE141" s="43">
        <f t="shared" si="27"/>
        <v>10</v>
      </c>
      <c r="AF141" s="44">
        <f t="shared" si="21"/>
        <v>670</v>
      </c>
      <c r="AG141" s="44">
        <f t="shared" si="23"/>
        <v>875</v>
      </c>
      <c r="AH141" s="44">
        <f t="shared" si="20"/>
        <v>1545</v>
      </c>
    </row>
    <row r="142" spans="1:34" ht="27.75">
      <c r="A142" s="152" t="s">
        <v>69</v>
      </c>
      <c r="B142" s="152"/>
      <c r="C142" s="13" t="s">
        <v>11</v>
      </c>
      <c r="D142" s="39">
        <v>634</v>
      </c>
      <c r="E142" s="39">
        <v>259</v>
      </c>
      <c r="F142" s="39">
        <v>265</v>
      </c>
      <c r="G142" s="39">
        <v>72</v>
      </c>
      <c r="H142" s="39">
        <v>40</v>
      </c>
      <c r="I142" s="39">
        <v>4</v>
      </c>
      <c r="J142" s="39">
        <v>58</v>
      </c>
      <c r="K142" s="39">
        <v>19</v>
      </c>
      <c r="L142" s="39">
        <v>62</v>
      </c>
      <c r="M142" s="39">
        <v>7</v>
      </c>
      <c r="N142" s="39">
        <v>46</v>
      </c>
      <c r="O142" s="39">
        <v>12</v>
      </c>
      <c r="P142" s="39">
        <v>58</v>
      </c>
      <c r="Q142" s="39">
        <v>17</v>
      </c>
      <c r="R142" s="39">
        <v>20</v>
      </c>
      <c r="S142" s="39">
        <v>7</v>
      </c>
      <c r="T142" s="39">
        <v>22</v>
      </c>
      <c r="U142" s="39">
        <v>8</v>
      </c>
      <c r="V142" s="39">
        <v>39</v>
      </c>
      <c r="W142" s="39">
        <v>5</v>
      </c>
      <c r="X142" s="39">
        <v>34</v>
      </c>
      <c r="Y142" s="39">
        <v>2</v>
      </c>
      <c r="Z142" s="39">
        <v>22</v>
      </c>
      <c r="AA142" s="39">
        <v>19</v>
      </c>
      <c r="AB142" s="39">
        <v>50</v>
      </c>
      <c r="AC142" s="39">
        <v>8</v>
      </c>
      <c r="AD142" s="39">
        <v>16</v>
      </c>
      <c r="AE142" s="39">
        <v>4</v>
      </c>
      <c r="AF142" s="44">
        <f t="shared" si="21"/>
        <v>1366</v>
      </c>
      <c r="AG142" s="44">
        <f t="shared" si="23"/>
        <v>443</v>
      </c>
      <c r="AH142" s="44">
        <f t="shared" si="20"/>
        <v>1809</v>
      </c>
    </row>
    <row r="143" spans="1:34" ht="27.75">
      <c r="A143" s="167" t="s">
        <v>145</v>
      </c>
      <c r="B143" s="168"/>
      <c r="C143" s="13" t="s">
        <v>22</v>
      </c>
      <c r="D143" s="39">
        <v>2</v>
      </c>
      <c r="E143" s="39">
        <v>2</v>
      </c>
      <c r="F143" s="39">
        <v>3</v>
      </c>
      <c r="G143" s="39">
        <v>0</v>
      </c>
      <c r="H143" s="39">
        <v>1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1</v>
      </c>
      <c r="AB143" s="39">
        <v>28</v>
      </c>
      <c r="AC143" s="39">
        <v>3</v>
      </c>
      <c r="AD143" s="39">
        <v>1</v>
      </c>
      <c r="AE143" s="39">
        <v>1</v>
      </c>
      <c r="AF143" s="44">
        <f t="shared" si="21"/>
        <v>35</v>
      </c>
      <c r="AG143" s="44">
        <f t="shared" si="23"/>
        <v>7</v>
      </c>
      <c r="AH143" s="44">
        <f t="shared" si="20"/>
        <v>42</v>
      </c>
    </row>
    <row r="144" spans="1:34" ht="27.75">
      <c r="A144" s="155" t="s">
        <v>70</v>
      </c>
      <c r="B144" s="13" t="s">
        <v>267</v>
      </c>
      <c r="C144" s="13" t="s">
        <v>11</v>
      </c>
      <c r="D144" s="13">
        <v>7</v>
      </c>
      <c r="E144" s="13">
        <v>48</v>
      </c>
      <c r="F144" s="13">
        <v>5</v>
      </c>
      <c r="G144" s="13">
        <v>32</v>
      </c>
      <c r="H144" s="13">
        <v>4</v>
      </c>
      <c r="I144" s="13">
        <v>1</v>
      </c>
      <c r="J144" s="13">
        <v>2</v>
      </c>
      <c r="K144" s="13">
        <v>5</v>
      </c>
      <c r="L144" s="13">
        <v>1</v>
      </c>
      <c r="M144" s="13">
        <v>2</v>
      </c>
      <c r="N144" s="13">
        <v>0</v>
      </c>
      <c r="O144" s="13">
        <v>6</v>
      </c>
      <c r="P144" s="13">
        <v>0</v>
      </c>
      <c r="Q144" s="13">
        <v>1</v>
      </c>
      <c r="R144" s="13">
        <v>9</v>
      </c>
      <c r="S144" s="13">
        <v>0</v>
      </c>
      <c r="T144" s="13">
        <v>4</v>
      </c>
      <c r="U144" s="13">
        <v>0</v>
      </c>
      <c r="V144" s="13">
        <v>12</v>
      </c>
      <c r="W144" s="13">
        <v>10</v>
      </c>
      <c r="X144" s="13">
        <v>2</v>
      </c>
      <c r="Y144" s="13">
        <v>1</v>
      </c>
      <c r="Z144" s="13">
        <v>0</v>
      </c>
      <c r="AA144" s="13">
        <v>1</v>
      </c>
      <c r="AB144" s="13">
        <v>4</v>
      </c>
      <c r="AC144" s="13">
        <v>15</v>
      </c>
      <c r="AD144" s="13">
        <v>7</v>
      </c>
      <c r="AE144" s="13">
        <v>8</v>
      </c>
      <c r="AF144" s="44">
        <f t="shared" si="21"/>
        <v>57</v>
      </c>
      <c r="AG144" s="44">
        <f t="shared" si="23"/>
        <v>130</v>
      </c>
      <c r="AH144" s="44">
        <f t="shared" si="20"/>
        <v>187</v>
      </c>
    </row>
    <row r="145" spans="1:34" ht="27.75">
      <c r="A145" s="155"/>
      <c r="B145" s="13" t="s">
        <v>71</v>
      </c>
      <c r="C145" s="13" t="s">
        <v>11</v>
      </c>
      <c r="D145" s="13">
        <v>6</v>
      </c>
      <c r="E145" s="13">
        <v>85</v>
      </c>
      <c r="F145" s="13">
        <v>4</v>
      </c>
      <c r="G145" s="13">
        <v>15</v>
      </c>
      <c r="H145" s="13">
        <v>3</v>
      </c>
      <c r="I145" s="13">
        <v>0</v>
      </c>
      <c r="J145" s="13">
        <v>2</v>
      </c>
      <c r="K145" s="13">
        <v>5</v>
      </c>
      <c r="L145" s="13">
        <v>2</v>
      </c>
      <c r="M145" s="13">
        <v>7</v>
      </c>
      <c r="N145" s="13">
        <v>0</v>
      </c>
      <c r="O145" s="13">
        <v>2</v>
      </c>
      <c r="P145" s="13">
        <v>0</v>
      </c>
      <c r="Q145" s="13">
        <v>1</v>
      </c>
      <c r="R145" s="13">
        <v>4</v>
      </c>
      <c r="S145" s="13">
        <v>1</v>
      </c>
      <c r="T145" s="13">
        <v>0</v>
      </c>
      <c r="U145" s="13">
        <v>2</v>
      </c>
      <c r="V145" s="13">
        <v>7</v>
      </c>
      <c r="W145" s="13">
        <v>7</v>
      </c>
      <c r="X145" s="13">
        <v>0</v>
      </c>
      <c r="Y145" s="13">
        <v>0</v>
      </c>
      <c r="Z145" s="13">
        <v>1</v>
      </c>
      <c r="AA145" s="13">
        <v>3</v>
      </c>
      <c r="AB145" s="13">
        <v>4</v>
      </c>
      <c r="AC145" s="13">
        <v>2</v>
      </c>
      <c r="AD145" s="13">
        <v>2</v>
      </c>
      <c r="AE145" s="13">
        <v>4</v>
      </c>
      <c r="AF145" s="44">
        <f t="shared" si="21"/>
        <v>35</v>
      </c>
      <c r="AG145" s="44">
        <f t="shared" si="23"/>
        <v>134</v>
      </c>
      <c r="AH145" s="44">
        <f t="shared" si="20"/>
        <v>169</v>
      </c>
    </row>
    <row r="146" spans="1:34" ht="27.75">
      <c r="A146" s="155"/>
      <c r="B146" s="13" t="s">
        <v>72</v>
      </c>
      <c r="C146" s="13" t="s">
        <v>11</v>
      </c>
      <c r="D146" s="40">
        <v>8</v>
      </c>
      <c r="E146" s="40">
        <v>46</v>
      </c>
      <c r="F146" s="40">
        <v>5</v>
      </c>
      <c r="G146" s="40">
        <v>31</v>
      </c>
      <c r="H146" s="40">
        <v>0</v>
      </c>
      <c r="I146" s="40">
        <v>2</v>
      </c>
      <c r="J146" s="40">
        <v>3</v>
      </c>
      <c r="K146" s="40">
        <v>8</v>
      </c>
      <c r="L146" s="40">
        <v>1</v>
      </c>
      <c r="M146" s="40">
        <v>8</v>
      </c>
      <c r="N146" s="40">
        <v>3</v>
      </c>
      <c r="O146" s="40">
        <v>5</v>
      </c>
      <c r="P146" s="40">
        <v>0</v>
      </c>
      <c r="Q146" s="40">
        <v>4</v>
      </c>
      <c r="R146" s="40">
        <v>1</v>
      </c>
      <c r="S146" s="40">
        <v>14</v>
      </c>
      <c r="T146" s="40">
        <v>0</v>
      </c>
      <c r="U146" s="40">
        <v>1</v>
      </c>
      <c r="V146" s="40">
        <v>11</v>
      </c>
      <c r="W146" s="40">
        <v>15</v>
      </c>
      <c r="X146" s="40">
        <v>0</v>
      </c>
      <c r="Y146" s="40">
        <v>1</v>
      </c>
      <c r="Z146" s="40">
        <v>2</v>
      </c>
      <c r="AA146" s="40">
        <v>1</v>
      </c>
      <c r="AB146" s="40">
        <v>5</v>
      </c>
      <c r="AC146" s="40">
        <v>13</v>
      </c>
      <c r="AD146" s="40">
        <v>2</v>
      </c>
      <c r="AE146" s="40">
        <v>4</v>
      </c>
      <c r="AF146" s="44">
        <f t="shared" si="21"/>
        <v>41</v>
      </c>
      <c r="AG146" s="44">
        <f t="shared" si="23"/>
        <v>153</v>
      </c>
      <c r="AH146" s="44">
        <f t="shared" si="20"/>
        <v>194</v>
      </c>
    </row>
    <row r="147" spans="1:34" ht="27.75">
      <c r="A147" s="155"/>
      <c r="B147" s="13" t="s">
        <v>73</v>
      </c>
      <c r="C147" s="13" t="s">
        <v>11</v>
      </c>
      <c r="D147" s="40">
        <v>5</v>
      </c>
      <c r="E147" s="40">
        <v>69</v>
      </c>
      <c r="F147" s="40">
        <v>4</v>
      </c>
      <c r="G147" s="40">
        <v>64</v>
      </c>
      <c r="H147" s="40">
        <v>0</v>
      </c>
      <c r="I147" s="40">
        <v>0</v>
      </c>
      <c r="J147" s="40">
        <v>3</v>
      </c>
      <c r="K147" s="40">
        <v>21</v>
      </c>
      <c r="L147" s="40">
        <v>2</v>
      </c>
      <c r="M147" s="40">
        <v>26</v>
      </c>
      <c r="N147" s="40">
        <v>6</v>
      </c>
      <c r="O147" s="40">
        <v>42</v>
      </c>
      <c r="P147" s="40">
        <v>8</v>
      </c>
      <c r="Q147" s="40">
        <v>61</v>
      </c>
      <c r="R147" s="40">
        <v>0</v>
      </c>
      <c r="S147" s="40">
        <v>6</v>
      </c>
      <c r="T147" s="40">
        <v>1</v>
      </c>
      <c r="U147" s="40">
        <v>6</v>
      </c>
      <c r="V147" s="40">
        <v>3</v>
      </c>
      <c r="W147" s="40">
        <v>7</v>
      </c>
      <c r="X147" s="40">
        <v>0</v>
      </c>
      <c r="Y147" s="40">
        <v>0</v>
      </c>
      <c r="Z147" s="40">
        <v>0</v>
      </c>
      <c r="AA147" s="40">
        <v>5</v>
      </c>
      <c r="AB147" s="40">
        <v>4</v>
      </c>
      <c r="AC147" s="40">
        <v>22</v>
      </c>
      <c r="AD147" s="40">
        <v>2</v>
      </c>
      <c r="AE147" s="40">
        <v>30</v>
      </c>
      <c r="AF147" s="44">
        <f t="shared" si="21"/>
        <v>38</v>
      </c>
      <c r="AG147" s="44">
        <f t="shared" si="23"/>
        <v>359</v>
      </c>
      <c r="AH147" s="44">
        <f t="shared" si="20"/>
        <v>397</v>
      </c>
    </row>
    <row r="148" spans="1:34" ht="27.75">
      <c r="A148" s="155"/>
      <c r="B148" s="13" t="s">
        <v>74</v>
      </c>
      <c r="C148" s="13" t="s">
        <v>11</v>
      </c>
      <c r="D148" s="13">
        <v>0</v>
      </c>
      <c r="E148" s="13">
        <v>24</v>
      </c>
      <c r="F148" s="13">
        <v>0</v>
      </c>
      <c r="G148" s="13">
        <v>10</v>
      </c>
      <c r="H148" s="13">
        <v>0</v>
      </c>
      <c r="I148" s="13">
        <v>0</v>
      </c>
      <c r="J148" s="13">
        <v>0</v>
      </c>
      <c r="K148" s="13">
        <v>3</v>
      </c>
      <c r="L148" s="13">
        <v>0</v>
      </c>
      <c r="M148" s="13">
        <v>3</v>
      </c>
      <c r="N148" s="13">
        <v>0</v>
      </c>
      <c r="O148" s="13">
        <v>2</v>
      </c>
      <c r="P148" s="13">
        <v>0</v>
      </c>
      <c r="Q148" s="13">
        <v>1</v>
      </c>
      <c r="R148" s="13">
        <v>0</v>
      </c>
      <c r="S148" s="13">
        <v>0</v>
      </c>
      <c r="T148" s="13">
        <v>0</v>
      </c>
      <c r="U148" s="13">
        <v>1</v>
      </c>
      <c r="V148" s="13">
        <v>0</v>
      </c>
      <c r="W148" s="13">
        <v>0</v>
      </c>
      <c r="X148" s="13">
        <v>0</v>
      </c>
      <c r="Y148" s="13">
        <v>1</v>
      </c>
      <c r="Z148" s="13">
        <v>0</v>
      </c>
      <c r="AA148" s="13">
        <v>0</v>
      </c>
      <c r="AB148" s="13">
        <v>0</v>
      </c>
      <c r="AC148" s="13">
        <v>15</v>
      </c>
      <c r="AD148" s="13">
        <v>0</v>
      </c>
      <c r="AE148" s="13">
        <v>5</v>
      </c>
      <c r="AF148" s="44">
        <f t="shared" si="21"/>
        <v>0</v>
      </c>
      <c r="AG148" s="44">
        <f t="shared" si="23"/>
        <v>65</v>
      </c>
      <c r="AH148" s="44">
        <f t="shared" si="20"/>
        <v>65</v>
      </c>
    </row>
    <row r="149" spans="1:34" ht="27.75">
      <c r="A149" s="155"/>
      <c r="B149" s="13" t="s">
        <v>273</v>
      </c>
      <c r="C149" s="13" t="s">
        <v>11</v>
      </c>
      <c r="D149" s="13">
        <v>4</v>
      </c>
      <c r="E149" s="13">
        <v>10</v>
      </c>
      <c r="F149" s="13">
        <v>2</v>
      </c>
      <c r="G149" s="13">
        <v>9</v>
      </c>
      <c r="H149" s="13">
        <v>0</v>
      </c>
      <c r="I149" s="13">
        <v>1</v>
      </c>
      <c r="J149" s="13">
        <v>1</v>
      </c>
      <c r="K149" s="13">
        <v>2</v>
      </c>
      <c r="L149" s="13">
        <v>1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1</v>
      </c>
      <c r="T149" s="13">
        <v>0</v>
      </c>
      <c r="U149" s="13">
        <v>0</v>
      </c>
      <c r="V149" s="13">
        <v>0</v>
      </c>
      <c r="W149" s="13">
        <v>3</v>
      </c>
      <c r="X149" s="13">
        <v>0</v>
      </c>
      <c r="Y149" s="13">
        <v>0</v>
      </c>
      <c r="Z149" s="13">
        <v>0</v>
      </c>
      <c r="AA149" s="13">
        <v>1</v>
      </c>
      <c r="AB149" s="13">
        <v>2</v>
      </c>
      <c r="AC149" s="13">
        <v>5</v>
      </c>
      <c r="AD149" s="13">
        <v>0</v>
      </c>
      <c r="AE149" s="13">
        <v>1</v>
      </c>
      <c r="AF149" s="44">
        <f t="shared" si="21"/>
        <v>10</v>
      </c>
      <c r="AG149" s="44">
        <f t="shared" si="23"/>
        <v>33</v>
      </c>
      <c r="AH149" s="44">
        <f t="shared" si="20"/>
        <v>43</v>
      </c>
    </row>
    <row r="150" spans="1:34" ht="55.5">
      <c r="A150" s="155"/>
      <c r="B150" s="42" t="s">
        <v>169</v>
      </c>
      <c r="C150" s="42" t="s">
        <v>11</v>
      </c>
      <c r="D150" s="43">
        <f>D149+D148+D147+D146+D145+D144</f>
        <v>30</v>
      </c>
      <c r="E150" s="43">
        <f aca="true" t="shared" si="28" ref="E150:AE150">E149+E148+E147+E146+E145+E144</f>
        <v>282</v>
      </c>
      <c r="F150" s="43">
        <f t="shared" si="28"/>
        <v>20</v>
      </c>
      <c r="G150" s="43">
        <f t="shared" si="28"/>
        <v>161</v>
      </c>
      <c r="H150" s="43">
        <f t="shared" si="28"/>
        <v>7</v>
      </c>
      <c r="I150" s="43">
        <f t="shared" si="28"/>
        <v>4</v>
      </c>
      <c r="J150" s="43">
        <f t="shared" si="28"/>
        <v>11</v>
      </c>
      <c r="K150" s="43">
        <f t="shared" si="28"/>
        <v>44</v>
      </c>
      <c r="L150" s="43">
        <f t="shared" si="28"/>
        <v>7</v>
      </c>
      <c r="M150" s="43">
        <f t="shared" si="28"/>
        <v>46</v>
      </c>
      <c r="N150" s="43">
        <f t="shared" si="28"/>
        <v>9</v>
      </c>
      <c r="O150" s="43">
        <f t="shared" si="28"/>
        <v>57</v>
      </c>
      <c r="P150" s="43">
        <f t="shared" si="28"/>
        <v>8</v>
      </c>
      <c r="Q150" s="43">
        <f t="shared" si="28"/>
        <v>68</v>
      </c>
      <c r="R150" s="43">
        <f t="shared" si="28"/>
        <v>14</v>
      </c>
      <c r="S150" s="43">
        <f t="shared" si="28"/>
        <v>22</v>
      </c>
      <c r="T150" s="43">
        <f t="shared" si="28"/>
        <v>5</v>
      </c>
      <c r="U150" s="43">
        <f t="shared" si="28"/>
        <v>10</v>
      </c>
      <c r="V150" s="43">
        <f t="shared" si="28"/>
        <v>33</v>
      </c>
      <c r="W150" s="43">
        <f t="shared" si="28"/>
        <v>42</v>
      </c>
      <c r="X150" s="43">
        <f t="shared" si="28"/>
        <v>2</v>
      </c>
      <c r="Y150" s="43">
        <f t="shared" si="28"/>
        <v>3</v>
      </c>
      <c r="Z150" s="43">
        <f t="shared" si="28"/>
        <v>3</v>
      </c>
      <c r="AA150" s="43">
        <f t="shared" si="28"/>
        <v>11</v>
      </c>
      <c r="AB150" s="43">
        <f t="shared" si="28"/>
        <v>19</v>
      </c>
      <c r="AC150" s="43">
        <f t="shared" si="28"/>
        <v>72</v>
      </c>
      <c r="AD150" s="43">
        <f t="shared" si="28"/>
        <v>13</v>
      </c>
      <c r="AE150" s="43">
        <f t="shared" si="28"/>
        <v>52</v>
      </c>
      <c r="AF150" s="44">
        <f t="shared" si="21"/>
        <v>181</v>
      </c>
      <c r="AG150" s="44">
        <f t="shared" si="23"/>
        <v>874</v>
      </c>
      <c r="AH150" s="44">
        <f t="shared" si="20"/>
        <v>1055</v>
      </c>
    </row>
    <row r="151" spans="1:34" ht="27.75">
      <c r="A151" s="155" t="s">
        <v>76</v>
      </c>
      <c r="B151" s="12" t="s">
        <v>154</v>
      </c>
      <c r="C151" s="12" t="s">
        <v>22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1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9</v>
      </c>
      <c r="AC151" s="40">
        <v>84</v>
      </c>
      <c r="AD151" s="40">
        <v>1</v>
      </c>
      <c r="AE151" s="40">
        <v>3</v>
      </c>
      <c r="AF151" s="44">
        <f t="shared" si="21"/>
        <v>10</v>
      </c>
      <c r="AG151" s="44">
        <f t="shared" si="23"/>
        <v>88</v>
      </c>
      <c r="AH151" s="44">
        <f t="shared" si="20"/>
        <v>98</v>
      </c>
    </row>
    <row r="152" spans="1:34" ht="27.75">
      <c r="A152" s="155"/>
      <c r="B152" s="12" t="s">
        <v>73</v>
      </c>
      <c r="C152" s="12" t="s">
        <v>22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15</v>
      </c>
      <c r="AC152" s="40">
        <v>218</v>
      </c>
      <c r="AD152" s="40">
        <v>0</v>
      </c>
      <c r="AE152" s="40">
        <v>1</v>
      </c>
      <c r="AF152" s="44">
        <f t="shared" si="21"/>
        <v>15</v>
      </c>
      <c r="AG152" s="44">
        <f t="shared" si="23"/>
        <v>219</v>
      </c>
      <c r="AH152" s="44">
        <f t="shared" si="20"/>
        <v>234</v>
      </c>
    </row>
    <row r="153" spans="1:34" ht="55.5">
      <c r="A153" s="155"/>
      <c r="B153" s="42" t="s">
        <v>149</v>
      </c>
      <c r="C153" s="42" t="s">
        <v>22</v>
      </c>
      <c r="D153" s="43">
        <f>SUM(D151:D152)</f>
        <v>0</v>
      </c>
      <c r="E153" s="43">
        <f aca="true" t="shared" si="29" ref="E153:AE153">SUM(E151:E152)</f>
        <v>0</v>
      </c>
      <c r="F153" s="43">
        <f t="shared" si="29"/>
        <v>0</v>
      </c>
      <c r="G153" s="43">
        <f t="shared" si="29"/>
        <v>0</v>
      </c>
      <c r="H153" s="43">
        <f t="shared" si="29"/>
        <v>0</v>
      </c>
      <c r="I153" s="43">
        <f t="shared" si="29"/>
        <v>0</v>
      </c>
      <c r="J153" s="43">
        <f t="shared" si="29"/>
        <v>0</v>
      </c>
      <c r="K153" s="43">
        <f t="shared" si="29"/>
        <v>0</v>
      </c>
      <c r="L153" s="43">
        <f t="shared" si="29"/>
        <v>0</v>
      </c>
      <c r="M153" s="43">
        <f t="shared" si="29"/>
        <v>0</v>
      </c>
      <c r="N153" s="43">
        <f t="shared" si="29"/>
        <v>0</v>
      </c>
      <c r="O153" s="43">
        <f t="shared" si="29"/>
        <v>0</v>
      </c>
      <c r="P153" s="43">
        <f t="shared" si="29"/>
        <v>0</v>
      </c>
      <c r="Q153" s="43">
        <f t="shared" si="29"/>
        <v>1</v>
      </c>
      <c r="R153" s="43">
        <f t="shared" si="29"/>
        <v>0</v>
      </c>
      <c r="S153" s="43">
        <f t="shared" si="29"/>
        <v>0</v>
      </c>
      <c r="T153" s="43">
        <f t="shared" si="29"/>
        <v>0</v>
      </c>
      <c r="U153" s="43">
        <f t="shared" si="29"/>
        <v>0</v>
      </c>
      <c r="V153" s="43">
        <f t="shared" si="29"/>
        <v>0</v>
      </c>
      <c r="W153" s="43">
        <f t="shared" si="29"/>
        <v>0</v>
      </c>
      <c r="X153" s="43">
        <f t="shared" si="29"/>
        <v>0</v>
      </c>
      <c r="Y153" s="43">
        <f t="shared" si="29"/>
        <v>0</v>
      </c>
      <c r="Z153" s="43">
        <f t="shared" si="29"/>
        <v>0</v>
      </c>
      <c r="AA153" s="43">
        <f t="shared" si="29"/>
        <v>0</v>
      </c>
      <c r="AB153" s="43">
        <f t="shared" si="29"/>
        <v>24</v>
      </c>
      <c r="AC153" s="43">
        <f t="shared" si="29"/>
        <v>302</v>
      </c>
      <c r="AD153" s="43">
        <f t="shared" si="29"/>
        <v>1</v>
      </c>
      <c r="AE153" s="43">
        <f t="shared" si="29"/>
        <v>4</v>
      </c>
      <c r="AF153" s="44">
        <f t="shared" si="21"/>
        <v>25</v>
      </c>
      <c r="AG153" s="44">
        <f t="shared" si="23"/>
        <v>307</v>
      </c>
      <c r="AH153" s="44">
        <f t="shared" si="20"/>
        <v>332</v>
      </c>
    </row>
    <row r="154" spans="1:34" ht="55.5">
      <c r="A154" s="155" t="s">
        <v>165</v>
      </c>
      <c r="B154" s="12" t="s">
        <v>154</v>
      </c>
      <c r="C154" s="12" t="s">
        <v>106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1</v>
      </c>
      <c r="L154" s="40">
        <v>1</v>
      </c>
      <c r="M154" s="40">
        <v>0</v>
      </c>
      <c r="N154" s="40">
        <v>1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7</v>
      </c>
      <c r="AA154" s="40">
        <v>27</v>
      </c>
      <c r="AB154" s="40">
        <v>0</v>
      </c>
      <c r="AC154" s="40">
        <v>2</v>
      </c>
      <c r="AD154" s="40">
        <v>0</v>
      </c>
      <c r="AE154" s="40">
        <v>0</v>
      </c>
      <c r="AF154" s="44">
        <f t="shared" si="21"/>
        <v>9</v>
      </c>
      <c r="AG154" s="44">
        <f t="shared" si="23"/>
        <v>30</v>
      </c>
      <c r="AH154" s="44">
        <f t="shared" si="20"/>
        <v>39</v>
      </c>
    </row>
    <row r="155" spans="1:34" ht="55.5">
      <c r="A155" s="155"/>
      <c r="B155" s="12" t="s">
        <v>168</v>
      </c>
      <c r="C155" s="12" t="s">
        <v>106</v>
      </c>
      <c r="D155" s="40">
        <v>0</v>
      </c>
      <c r="E155" s="40">
        <v>5</v>
      </c>
      <c r="F155" s="40">
        <v>0</v>
      </c>
      <c r="G155" s="40">
        <v>2</v>
      </c>
      <c r="H155" s="40">
        <v>0</v>
      </c>
      <c r="I155" s="40">
        <v>0</v>
      </c>
      <c r="J155" s="40">
        <v>0</v>
      </c>
      <c r="K155" s="40">
        <v>1</v>
      </c>
      <c r="L155" s="40">
        <v>1</v>
      </c>
      <c r="M155" s="40">
        <v>5</v>
      </c>
      <c r="N155" s="40">
        <v>0</v>
      </c>
      <c r="O155" s="40">
        <v>5</v>
      </c>
      <c r="P155" s="40">
        <v>3</v>
      </c>
      <c r="Q155" s="40">
        <v>10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9</v>
      </c>
      <c r="AA155" s="40">
        <v>123</v>
      </c>
      <c r="AB155" s="40">
        <v>6</v>
      </c>
      <c r="AC155" s="40">
        <v>21</v>
      </c>
      <c r="AD155" s="40">
        <v>0</v>
      </c>
      <c r="AE155" s="40">
        <v>0</v>
      </c>
      <c r="AF155" s="44">
        <f t="shared" si="21"/>
        <v>19</v>
      </c>
      <c r="AG155" s="44">
        <f t="shared" si="23"/>
        <v>172</v>
      </c>
      <c r="AH155" s="44">
        <f t="shared" si="20"/>
        <v>191</v>
      </c>
    </row>
    <row r="156" spans="1:34" ht="55.5">
      <c r="A156" s="155"/>
      <c r="B156" s="42" t="s">
        <v>166</v>
      </c>
      <c r="C156" s="42" t="s">
        <v>106</v>
      </c>
      <c r="D156" s="43">
        <f>SUM(D154:D155)</f>
        <v>0</v>
      </c>
      <c r="E156" s="43">
        <f aca="true" t="shared" si="30" ref="E156:AE156">SUM(E154:E155)</f>
        <v>5</v>
      </c>
      <c r="F156" s="43">
        <f t="shared" si="30"/>
        <v>0</v>
      </c>
      <c r="G156" s="43">
        <f t="shared" si="30"/>
        <v>2</v>
      </c>
      <c r="H156" s="43">
        <f t="shared" si="30"/>
        <v>0</v>
      </c>
      <c r="I156" s="43">
        <f t="shared" si="30"/>
        <v>0</v>
      </c>
      <c r="J156" s="43">
        <f t="shared" si="30"/>
        <v>0</v>
      </c>
      <c r="K156" s="43">
        <f t="shared" si="30"/>
        <v>2</v>
      </c>
      <c r="L156" s="43">
        <f t="shared" si="30"/>
        <v>2</v>
      </c>
      <c r="M156" s="43">
        <f t="shared" si="30"/>
        <v>5</v>
      </c>
      <c r="N156" s="43">
        <f t="shared" si="30"/>
        <v>1</v>
      </c>
      <c r="O156" s="43">
        <f t="shared" si="30"/>
        <v>5</v>
      </c>
      <c r="P156" s="43">
        <f t="shared" si="30"/>
        <v>3</v>
      </c>
      <c r="Q156" s="43">
        <f t="shared" si="30"/>
        <v>10</v>
      </c>
      <c r="R156" s="43">
        <f t="shared" si="30"/>
        <v>0</v>
      </c>
      <c r="S156" s="43">
        <f t="shared" si="30"/>
        <v>0</v>
      </c>
      <c r="T156" s="43">
        <f t="shared" si="30"/>
        <v>0</v>
      </c>
      <c r="U156" s="43">
        <f t="shared" si="30"/>
        <v>0</v>
      </c>
      <c r="V156" s="43">
        <f t="shared" si="30"/>
        <v>0</v>
      </c>
      <c r="W156" s="43">
        <f t="shared" si="30"/>
        <v>0</v>
      </c>
      <c r="X156" s="43">
        <f t="shared" si="30"/>
        <v>0</v>
      </c>
      <c r="Y156" s="43">
        <f t="shared" si="30"/>
        <v>0</v>
      </c>
      <c r="Z156" s="43">
        <f t="shared" si="30"/>
        <v>16</v>
      </c>
      <c r="AA156" s="43">
        <f t="shared" si="30"/>
        <v>150</v>
      </c>
      <c r="AB156" s="43">
        <f t="shared" si="30"/>
        <v>6</v>
      </c>
      <c r="AC156" s="43">
        <f t="shared" si="30"/>
        <v>23</v>
      </c>
      <c r="AD156" s="43">
        <f t="shared" si="30"/>
        <v>0</v>
      </c>
      <c r="AE156" s="43">
        <f t="shared" si="30"/>
        <v>0</v>
      </c>
      <c r="AF156" s="44">
        <f t="shared" si="21"/>
        <v>28</v>
      </c>
      <c r="AG156" s="44">
        <f t="shared" si="23"/>
        <v>202</v>
      </c>
      <c r="AH156" s="44">
        <f t="shared" si="20"/>
        <v>230</v>
      </c>
    </row>
    <row r="157" spans="1:34" ht="27.75">
      <c r="A157" s="152" t="s">
        <v>188</v>
      </c>
      <c r="B157" s="152"/>
      <c r="C157" s="12" t="s">
        <v>108</v>
      </c>
      <c r="D157" s="39">
        <v>0</v>
      </c>
      <c r="E157" s="39">
        <v>0</v>
      </c>
      <c r="F157" s="39">
        <v>1</v>
      </c>
      <c r="G157" s="39">
        <v>1</v>
      </c>
      <c r="H157" s="39">
        <v>0</v>
      </c>
      <c r="I157" s="39">
        <v>0</v>
      </c>
      <c r="J157" s="39">
        <v>0</v>
      </c>
      <c r="K157" s="39">
        <v>1</v>
      </c>
      <c r="L157" s="39">
        <v>1</v>
      </c>
      <c r="M157" s="39">
        <v>6</v>
      </c>
      <c r="N157" s="39">
        <v>2</v>
      </c>
      <c r="O157" s="39">
        <v>6</v>
      </c>
      <c r="P157" s="39">
        <v>1</v>
      </c>
      <c r="Q157" s="39">
        <v>11</v>
      </c>
      <c r="R157" s="39">
        <v>0</v>
      </c>
      <c r="S157" s="39">
        <v>0</v>
      </c>
      <c r="T157" s="39">
        <v>1</v>
      </c>
      <c r="U157" s="39">
        <v>0</v>
      </c>
      <c r="V157" s="39">
        <v>0</v>
      </c>
      <c r="W157" s="39">
        <v>1</v>
      </c>
      <c r="X157" s="39">
        <v>0</v>
      </c>
      <c r="Y157" s="39">
        <v>0</v>
      </c>
      <c r="Z157" s="39">
        <v>0</v>
      </c>
      <c r="AA157" s="39">
        <v>0</v>
      </c>
      <c r="AB157" s="39">
        <v>2</v>
      </c>
      <c r="AC157" s="39">
        <v>7</v>
      </c>
      <c r="AD157" s="39">
        <v>10</v>
      </c>
      <c r="AE157" s="39">
        <v>25</v>
      </c>
      <c r="AF157" s="44">
        <f t="shared" si="21"/>
        <v>18</v>
      </c>
      <c r="AG157" s="44">
        <f t="shared" si="23"/>
        <v>58</v>
      </c>
      <c r="AH157" s="44">
        <f t="shared" si="20"/>
        <v>76</v>
      </c>
    </row>
    <row r="158" spans="1:34" ht="27.75">
      <c r="A158" s="152" t="s">
        <v>78</v>
      </c>
      <c r="B158" s="152"/>
      <c r="C158" s="12" t="s">
        <v>11</v>
      </c>
      <c r="D158" s="39">
        <v>40</v>
      </c>
      <c r="E158" s="39">
        <v>103</v>
      </c>
      <c r="F158" s="39">
        <v>26</v>
      </c>
      <c r="G158" s="39">
        <v>46</v>
      </c>
      <c r="H158" s="39">
        <v>39</v>
      </c>
      <c r="I158" s="39">
        <v>12</v>
      </c>
      <c r="J158" s="39">
        <v>22</v>
      </c>
      <c r="K158" s="39">
        <v>16</v>
      </c>
      <c r="L158" s="39">
        <v>26</v>
      </c>
      <c r="M158" s="39">
        <v>17</v>
      </c>
      <c r="N158" s="39">
        <v>2</v>
      </c>
      <c r="O158" s="39">
        <v>3</v>
      </c>
      <c r="P158" s="39">
        <v>3</v>
      </c>
      <c r="Q158" s="39">
        <v>0</v>
      </c>
      <c r="R158" s="39">
        <v>56</v>
      </c>
      <c r="S158" s="39">
        <v>20</v>
      </c>
      <c r="T158" s="39">
        <v>36</v>
      </c>
      <c r="U158" s="39">
        <v>16</v>
      </c>
      <c r="V158" s="39">
        <v>24</v>
      </c>
      <c r="W158" s="39">
        <v>7</v>
      </c>
      <c r="X158" s="39">
        <v>4</v>
      </c>
      <c r="Y158" s="39">
        <v>4</v>
      </c>
      <c r="Z158" s="39">
        <v>0</v>
      </c>
      <c r="AA158" s="39">
        <v>1</v>
      </c>
      <c r="AB158" s="39">
        <v>20</v>
      </c>
      <c r="AC158" s="39">
        <v>33</v>
      </c>
      <c r="AD158" s="39">
        <v>4</v>
      </c>
      <c r="AE158" s="39">
        <v>5</v>
      </c>
      <c r="AF158" s="44">
        <f t="shared" si="21"/>
        <v>302</v>
      </c>
      <c r="AG158" s="44">
        <f t="shared" si="23"/>
        <v>283</v>
      </c>
      <c r="AH158" s="44">
        <f t="shared" si="20"/>
        <v>585</v>
      </c>
    </row>
    <row r="159" spans="1:34" ht="27.75">
      <c r="A159" s="152" t="s">
        <v>79</v>
      </c>
      <c r="B159" s="152"/>
      <c r="C159" s="12" t="s">
        <v>11</v>
      </c>
      <c r="D159" s="39">
        <v>23</v>
      </c>
      <c r="E159" s="39">
        <v>13</v>
      </c>
      <c r="F159" s="39">
        <v>27</v>
      </c>
      <c r="G159" s="39">
        <v>4</v>
      </c>
      <c r="H159" s="39">
        <v>14</v>
      </c>
      <c r="I159" s="39">
        <v>1</v>
      </c>
      <c r="J159" s="39">
        <v>4</v>
      </c>
      <c r="K159" s="39">
        <v>8</v>
      </c>
      <c r="L159" s="39">
        <v>8</v>
      </c>
      <c r="M159" s="39">
        <v>0</v>
      </c>
      <c r="N159" s="39">
        <v>15</v>
      </c>
      <c r="O159" s="39">
        <v>8</v>
      </c>
      <c r="P159" s="39">
        <v>10</v>
      </c>
      <c r="Q159" s="39">
        <v>3</v>
      </c>
      <c r="R159" s="39">
        <v>10</v>
      </c>
      <c r="S159" s="39">
        <v>1</v>
      </c>
      <c r="T159" s="39">
        <v>3</v>
      </c>
      <c r="U159" s="39">
        <v>1</v>
      </c>
      <c r="V159" s="39">
        <v>6</v>
      </c>
      <c r="W159" s="39">
        <v>2</v>
      </c>
      <c r="X159" s="39">
        <v>1</v>
      </c>
      <c r="Y159" s="39">
        <v>0</v>
      </c>
      <c r="Z159" s="39">
        <v>10</v>
      </c>
      <c r="AA159" s="39">
        <v>0</v>
      </c>
      <c r="AB159" s="39">
        <v>12</v>
      </c>
      <c r="AC159" s="39">
        <v>2</v>
      </c>
      <c r="AD159" s="39">
        <v>5</v>
      </c>
      <c r="AE159" s="39">
        <v>2</v>
      </c>
      <c r="AF159" s="44">
        <f t="shared" si="21"/>
        <v>148</v>
      </c>
      <c r="AG159" s="44">
        <f t="shared" si="23"/>
        <v>45</v>
      </c>
      <c r="AH159" s="44">
        <f t="shared" si="20"/>
        <v>193</v>
      </c>
    </row>
    <row r="160" spans="1:34" ht="27.75">
      <c r="A160" s="152" t="s">
        <v>178</v>
      </c>
      <c r="B160" s="152"/>
      <c r="C160" s="12" t="s">
        <v>11</v>
      </c>
      <c r="D160" s="39">
        <v>5</v>
      </c>
      <c r="E160" s="39">
        <v>5</v>
      </c>
      <c r="F160" s="39">
        <v>1</v>
      </c>
      <c r="G160" s="39">
        <v>4</v>
      </c>
      <c r="H160" s="39">
        <v>0</v>
      </c>
      <c r="I160" s="39">
        <v>0</v>
      </c>
      <c r="J160" s="39">
        <v>2</v>
      </c>
      <c r="K160" s="39">
        <v>0</v>
      </c>
      <c r="L160" s="39">
        <v>1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1</v>
      </c>
      <c r="AA160" s="39">
        <v>2</v>
      </c>
      <c r="AB160" s="39">
        <v>0</v>
      </c>
      <c r="AC160" s="39">
        <v>0</v>
      </c>
      <c r="AD160" s="39">
        <v>4</v>
      </c>
      <c r="AE160" s="39">
        <v>0</v>
      </c>
      <c r="AF160" s="44">
        <f aca="true" t="shared" si="31" ref="AF160:AF167">AD160+AB160+Z160+X160+V160+T160+R160+P160+N160+L160+J160+H160+F160+D160</f>
        <v>14</v>
      </c>
      <c r="AG160" s="44">
        <f t="shared" si="23"/>
        <v>11</v>
      </c>
      <c r="AH160" s="44">
        <f aca="true" t="shared" si="32" ref="AH160:AH167">AG160+AF160</f>
        <v>25</v>
      </c>
    </row>
    <row r="161" spans="1:34" ht="27.75">
      <c r="A161" s="152" t="s">
        <v>80</v>
      </c>
      <c r="B161" s="152"/>
      <c r="C161" s="12" t="s">
        <v>11</v>
      </c>
      <c r="D161" s="39">
        <v>37</v>
      </c>
      <c r="E161" s="39">
        <v>26</v>
      </c>
      <c r="F161" s="39">
        <v>7</v>
      </c>
      <c r="G161" s="39">
        <v>5</v>
      </c>
      <c r="H161" s="39">
        <v>1</v>
      </c>
      <c r="I161" s="39">
        <v>1</v>
      </c>
      <c r="J161" s="39">
        <v>2</v>
      </c>
      <c r="K161" s="39">
        <v>1</v>
      </c>
      <c r="L161" s="39">
        <v>3</v>
      </c>
      <c r="M161" s="39">
        <v>2</v>
      </c>
      <c r="N161" s="39">
        <v>0</v>
      </c>
      <c r="O161" s="39">
        <v>3</v>
      </c>
      <c r="P161" s="39">
        <v>2</v>
      </c>
      <c r="Q161" s="39">
        <v>0</v>
      </c>
      <c r="R161" s="39">
        <v>1</v>
      </c>
      <c r="S161" s="39">
        <v>0</v>
      </c>
      <c r="T161" s="39">
        <v>0</v>
      </c>
      <c r="U161" s="39">
        <v>0</v>
      </c>
      <c r="V161" s="39">
        <v>1</v>
      </c>
      <c r="W161" s="39">
        <v>0</v>
      </c>
      <c r="X161" s="39">
        <v>1</v>
      </c>
      <c r="Y161" s="39">
        <v>0</v>
      </c>
      <c r="Z161" s="39">
        <v>1</v>
      </c>
      <c r="AA161" s="39">
        <v>0</v>
      </c>
      <c r="AB161" s="39">
        <v>1</v>
      </c>
      <c r="AC161" s="39">
        <v>3</v>
      </c>
      <c r="AD161" s="39">
        <v>0</v>
      </c>
      <c r="AE161" s="39">
        <v>0</v>
      </c>
      <c r="AF161" s="44">
        <f t="shared" si="31"/>
        <v>57</v>
      </c>
      <c r="AG161" s="44">
        <f t="shared" si="23"/>
        <v>41</v>
      </c>
      <c r="AH161" s="44">
        <f t="shared" si="32"/>
        <v>98</v>
      </c>
    </row>
    <row r="162" spans="1:34" ht="55.5">
      <c r="A162" s="152" t="s">
        <v>80</v>
      </c>
      <c r="B162" s="152"/>
      <c r="C162" s="12" t="s">
        <v>106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2</v>
      </c>
      <c r="AB162" s="39">
        <v>0</v>
      </c>
      <c r="AC162" s="39">
        <v>0</v>
      </c>
      <c r="AD162" s="39">
        <v>0</v>
      </c>
      <c r="AE162" s="39">
        <v>0</v>
      </c>
      <c r="AF162" s="44">
        <f t="shared" si="31"/>
        <v>0</v>
      </c>
      <c r="AG162" s="44">
        <f t="shared" si="23"/>
        <v>2</v>
      </c>
      <c r="AH162" s="44">
        <f t="shared" si="32"/>
        <v>2</v>
      </c>
    </row>
    <row r="163" spans="1:34" ht="27.75">
      <c r="A163" s="153" t="s">
        <v>0</v>
      </c>
      <c r="B163" s="153"/>
      <c r="C163" s="42" t="s">
        <v>167</v>
      </c>
      <c r="D163" s="44">
        <f>D161+D160+D159+D158+D150+D142+D123+D107+D105+D104+D103+D94+D93+D92+D91+D90+D141+D124</f>
        <v>2936</v>
      </c>
      <c r="E163" s="44">
        <f aca="true" t="shared" si="33" ref="E163:AF163">E161+E160+E159+E158+E150+E142+E123+E107+E105+E104+E103+E94+E93+E92+E91+E90+E141+E124</f>
        <v>3056</v>
      </c>
      <c r="F163" s="44">
        <f t="shared" si="33"/>
        <v>1438</v>
      </c>
      <c r="G163" s="44">
        <f t="shared" si="33"/>
        <v>1617</v>
      </c>
      <c r="H163" s="44">
        <f t="shared" si="33"/>
        <v>198</v>
      </c>
      <c r="I163" s="44">
        <f t="shared" si="33"/>
        <v>118</v>
      </c>
      <c r="J163" s="44">
        <f t="shared" si="33"/>
        <v>310</v>
      </c>
      <c r="K163" s="44">
        <f t="shared" si="33"/>
        <v>265</v>
      </c>
      <c r="L163" s="44">
        <f t="shared" si="33"/>
        <v>312</v>
      </c>
      <c r="M163" s="44">
        <f t="shared" si="33"/>
        <v>219</v>
      </c>
      <c r="N163" s="44">
        <f t="shared" si="33"/>
        <v>184</v>
      </c>
      <c r="O163" s="44">
        <f t="shared" si="33"/>
        <v>197</v>
      </c>
      <c r="P163" s="44">
        <f t="shared" si="33"/>
        <v>189</v>
      </c>
      <c r="Q163" s="44">
        <f t="shared" si="33"/>
        <v>186</v>
      </c>
      <c r="R163" s="44">
        <f t="shared" si="33"/>
        <v>242</v>
      </c>
      <c r="S163" s="44">
        <f t="shared" si="33"/>
        <v>158</v>
      </c>
      <c r="T163" s="44">
        <f t="shared" si="33"/>
        <v>151</v>
      </c>
      <c r="U163" s="44">
        <f t="shared" si="33"/>
        <v>97</v>
      </c>
      <c r="V163" s="44">
        <f t="shared" si="33"/>
        <v>356</v>
      </c>
      <c r="W163" s="44">
        <f t="shared" si="33"/>
        <v>269</v>
      </c>
      <c r="X163" s="44">
        <f t="shared" si="33"/>
        <v>87</v>
      </c>
      <c r="Y163" s="44">
        <f t="shared" si="33"/>
        <v>46</v>
      </c>
      <c r="Z163" s="44">
        <f t="shared" si="33"/>
        <v>252</v>
      </c>
      <c r="AA163" s="44">
        <f t="shared" si="33"/>
        <v>232</v>
      </c>
      <c r="AB163" s="44">
        <f t="shared" si="33"/>
        <v>656</v>
      </c>
      <c r="AC163" s="44">
        <f t="shared" si="33"/>
        <v>636</v>
      </c>
      <c r="AD163" s="44">
        <f t="shared" si="33"/>
        <v>309</v>
      </c>
      <c r="AE163" s="44">
        <f t="shared" si="33"/>
        <v>375</v>
      </c>
      <c r="AF163" s="44">
        <f t="shared" si="33"/>
        <v>7620</v>
      </c>
      <c r="AG163" s="44">
        <f t="shared" si="23"/>
        <v>7471</v>
      </c>
      <c r="AH163" s="44">
        <f t="shared" si="32"/>
        <v>15091</v>
      </c>
    </row>
    <row r="164" spans="1:34" ht="27.75">
      <c r="A164" s="153"/>
      <c r="B164" s="153"/>
      <c r="C164" s="42" t="s">
        <v>107</v>
      </c>
      <c r="D164" s="44">
        <f>D153+D143+D128+D108</f>
        <v>34</v>
      </c>
      <c r="E164" s="44">
        <f aca="true" t="shared" si="34" ref="E164:AE164">E153+E143+E128+E108</f>
        <v>6</v>
      </c>
      <c r="F164" s="44">
        <f t="shared" si="34"/>
        <v>7</v>
      </c>
      <c r="G164" s="44">
        <f t="shared" si="34"/>
        <v>4</v>
      </c>
      <c r="H164" s="44">
        <f t="shared" si="34"/>
        <v>1</v>
      </c>
      <c r="I164" s="44">
        <f t="shared" si="34"/>
        <v>0</v>
      </c>
      <c r="J164" s="44">
        <f t="shared" si="34"/>
        <v>2</v>
      </c>
      <c r="K164" s="44">
        <f t="shared" si="34"/>
        <v>1</v>
      </c>
      <c r="L164" s="44">
        <f t="shared" si="34"/>
        <v>1</v>
      </c>
      <c r="M164" s="44">
        <f t="shared" si="34"/>
        <v>0</v>
      </c>
      <c r="N164" s="44">
        <f t="shared" si="34"/>
        <v>2</v>
      </c>
      <c r="O164" s="44">
        <f t="shared" si="34"/>
        <v>1</v>
      </c>
      <c r="P164" s="44">
        <f t="shared" si="34"/>
        <v>0</v>
      </c>
      <c r="Q164" s="44">
        <f t="shared" si="34"/>
        <v>1</v>
      </c>
      <c r="R164" s="44">
        <f t="shared" si="34"/>
        <v>0</v>
      </c>
      <c r="S164" s="44">
        <f t="shared" si="34"/>
        <v>0</v>
      </c>
      <c r="T164" s="44">
        <f t="shared" si="34"/>
        <v>1</v>
      </c>
      <c r="U164" s="44">
        <f t="shared" si="34"/>
        <v>0</v>
      </c>
      <c r="V164" s="44">
        <f t="shared" si="34"/>
        <v>0</v>
      </c>
      <c r="W164" s="44">
        <f t="shared" si="34"/>
        <v>0</v>
      </c>
      <c r="X164" s="44">
        <f t="shared" si="34"/>
        <v>0</v>
      </c>
      <c r="Y164" s="44">
        <f t="shared" si="34"/>
        <v>0</v>
      </c>
      <c r="Z164" s="44">
        <f t="shared" si="34"/>
        <v>3</v>
      </c>
      <c r="AA164" s="44">
        <f t="shared" si="34"/>
        <v>1</v>
      </c>
      <c r="AB164" s="44">
        <f t="shared" si="34"/>
        <v>258</v>
      </c>
      <c r="AC164" s="44">
        <f t="shared" si="34"/>
        <v>592</v>
      </c>
      <c r="AD164" s="44">
        <f t="shared" si="34"/>
        <v>6</v>
      </c>
      <c r="AE164" s="44">
        <f t="shared" si="34"/>
        <v>9</v>
      </c>
      <c r="AF164" s="44">
        <f t="shared" si="31"/>
        <v>315</v>
      </c>
      <c r="AG164" s="44">
        <f t="shared" si="23"/>
        <v>615</v>
      </c>
      <c r="AH164" s="44">
        <f t="shared" si="32"/>
        <v>930</v>
      </c>
    </row>
    <row r="165" spans="1:34" ht="55.5">
      <c r="A165" s="153"/>
      <c r="B165" s="153"/>
      <c r="C165" s="42" t="s">
        <v>106</v>
      </c>
      <c r="D165" s="44">
        <f aca="true" t="shared" si="35" ref="D165:AE165">D162+D156+D134+D106</f>
        <v>7</v>
      </c>
      <c r="E165" s="44">
        <f t="shared" si="35"/>
        <v>9</v>
      </c>
      <c r="F165" s="44">
        <f t="shared" si="35"/>
        <v>0</v>
      </c>
      <c r="G165" s="44">
        <f t="shared" si="35"/>
        <v>4</v>
      </c>
      <c r="H165" s="44">
        <f t="shared" si="35"/>
        <v>18</v>
      </c>
      <c r="I165" s="44">
        <f t="shared" si="35"/>
        <v>1</v>
      </c>
      <c r="J165" s="44">
        <f t="shared" si="35"/>
        <v>7</v>
      </c>
      <c r="K165" s="44">
        <f t="shared" si="35"/>
        <v>5</v>
      </c>
      <c r="L165" s="44">
        <f t="shared" si="35"/>
        <v>17</v>
      </c>
      <c r="M165" s="44">
        <f t="shared" si="35"/>
        <v>10</v>
      </c>
      <c r="N165" s="44">
        <f t="shared" si="35"/>
        <v>1</v>
      </c>
      <c r="O165" s="44">
        <f t="shared" si="35"/>
        <v>6</v>
      </c>
      <c r="P165" s="44">
        <f t="shared" si="35"/>
        <v>9</v>
      </c>
      <c r="Q165" s="44">
        <f t="shared" si="35"/>
        <v>12</v>
      </c>
      <c r="R165" s="44">
        <f t="shared" si="35"/>
        <v>11</v>
      </c>
      <c r="S165" s="44">
        <f t="shared" si="35"/>
        <v>1</v>
      </c>
      <c r="T165" s="44">
        <f t="shared" si="35"/>
        <v>26</v>
      </c>
      <c r="U165" s="44">
        <f t="shared" si="35"/>
        <v>2</v>
      </c>
      <c r="V165" s="44">
        <f t="shared" si="35"/>
        <v>26</v>
      </c>
      <c r="W165" s="44">
        <f t="shared" si="35"/>
        <v>5</v>
      </c>
      <c r="X165" s="44">
        <f t="shared" si="35"/>
        <v>15</v>
      </c>
      <c r="Y165" s="44">
        <f t="shared" si="35"/>
        <v>0</v>
      </c>
      <c r="Z165" s="44">
        <f t="shared" si="35"/>
        <v>109</v>
      </c>
      <c r="AA165" s="44">
        <f t="shared" si="35"/>
        <v>372</v>
      </c>
      <c r="AB165" s="44">
        <f t="shared" si="35"/>
        <v>72</v>
      </c>
      <c r="AC165" s="44">
        <f t="shared" si="35"/>
        <v>60</v>
      </c>
      <c r="AD165" s="44">
        <f t="shared" si="35"/>
        <v>2</v>
      </c>
      <c r="AE165" s="44">
        <f t="shared" si="35"/>
        <v>2</v>
      </c>
      <c r="AF165" s="44">
        <f t="shared" si="31"/>
        <v>320</v>
      </c>
      <c r="AG165" s="44">
        <f t="shared" si="23"/>
        <v>489</v>
      </c>
      <c r="AH165" s="44">
        <f t="shared" si="32"/>
        <v>809</v>
      </c>
    </row>
    <row r="166" spans="1:34" ht="27.75">
      <c r="A166" s="153"/>
      <c r="B166" s="153"/>
      <c r="C166" s="42" t="s">
        <v>108</v>
      </c>
      <c r="D166" s="44">
        <f aca="true" t="shared" si="36" ref="D166:AE166">D157+D109</f>
        <v>3</v>
      </c>
      <c r="E166" s="44">
        <f t="shared" si="36"/>
        <v>1</v>
      </c>
      <c r="F166" s="44">
        <f t="shared" si="36"/>
        <v>2</v>
      </c>
      <c r="G166" s="44">
        <f t="shared" si="36"/>
        <v>1</v>
      </c>
      <c r="H166" s="44">
        <f t="shared" si="36"/>
        <v>0</v>
      </c>
      <c r="I166" s="44">
        <f t="shared" si="36"/>
        <v>0</v>
      </c>
      <c r="J166" s="44">
        <f t="shared" si="36"/>
        <v>0</v>
      </c>
      <c r="K166" s="44">
        <f t="shared" si="36"/>
        <v>1</v>
      </c>
      <c r="L166" s="44">
        <f t="shared" si="36"/>
        <v>1</v>
      </c>
      <c r="M166" s="44">
        <f t="shared" si="36"/>
        <v>6</v>
      </c>
      <c r="N166" s="44">
        <f t="shared" si="36"/>
        <v>2</v>
      </c>
      <c r="O166" s="44">
        <f t="shared" si="36"/>
        <v>6</v>
      </c>
      <c r="P166" s="44">
        <f t="shared" si="36"/>
        <v>1</v>
      </c>
      <c r="Q166" s="44">
        <f t="shared" si="36"/>
        <v>11</v>
      </c>
      <c r="R166" s="44">
        <f t="shared" si="36"/>
        <v>0</v>
      </c>
      <c r="S166" s="44">
        <f t="shared" si="36"/>
        <v>0</v>
      </c>
      <c r="T166" s="44">
        <f t="shared" si="36"/>
        <v>1</v>
      </c>
      <c r="U166" s="44">
        <f t="shared" si="36"/>
        <v>0</v>
      </c>
      <c r="V166" s="44">
        <f t="shared" si="36"/>
        <v>1</v>
      </c>
      <c r="W166" s="44">
        <f t="shared" si="36"/>
        <v>1</v>
      </c>
      <c r="X166" s="44">
        <f t="shared" si="36"/>
        <v>0</v>
      </c>
      <c r="Y166" s="44">
        <f t="shared" si="36"/>
        <v>0</v>
      </c>
      <c r="Z166" s="44">
        <f t="shared" si="36"/>
        <v>0</v>
      </c>
      <c r="AA166" s="44">
        <f t="shared" si="36"/>
        <v>0</v>
      </c>
      <c r="AB166" s="44">
        <f t="shared" si="36"/>
        <v>2</v>
      </c>
      <c r="AC166" s="44">
        <f t="shared" si="36"/>
        <v>7</v>
      </c>
      <c r="AD166" s="44">
        <f t="shared" si="36"/>
        <v>17</v>
      </c>
      <c r="AE166" s="44">
        <f t="shared" si="36"/>
        <v>25</v>
      </c>
      <c r="AF166" s="44">
        <f t="shared" si="31"/>
        <v>30</v>
      </c>
      <c r="AG166" s="44">
        <f t="shared" si="23"/>
        <v>59</v>
      </c>
      <c r="AH166" s="44">
        <f t="shared" si="32"/>
        <v>89</v>
      </c>
    </row>
    <row r="167" spans="1:34" ht="27.75">
      <c r="A167" s="154" t="s">
        <v>158</v>
      </c>
      <c r="B167" s="154"/>
      <c r="C167" s="154"/>
      <c r="D167" s="44">
        <f>D163+D164+D165+D166</f>
        <v>2980</v>
      </c>
      <c r="E167" s="44">
        <f aca="true" t="shared" si="37" ref="E167:AE167">E163+E164+E165+E166</f>
        <v>3072</v>
      </c>
      <c r="F167" s="44">
        <f t="shared" si="37"/>
        <v>1447</v>
      </c>
      <c r="G167" s="44">
        <f t="shared" si="37"/>
        <v>1626</v>
      </c>
      <c r="H167" s="44">
        <f t="shared" si="37"/>
        <v>217</v>
      </c>
      <c r="I167" s="44">
        <f t="shared" si="37"/>
        <v>119</v>
      </c>
      <c r="J167" s="44">
        <f t="shared" si="37"/>
        <v>319</v>
      </c>
      <c r="K167" s="44">
        <f t="shared" si="37"/>
        <v>272</v>
      </c>
      <c r="L167" s="44">
        <f t="shared" si="37"/>
        <v>331</v>
      </c>
      <c r="M167" s="44">
        <f t="shared" si="37"/>
        <v>235</v>
      </c>
      <c r="N167" s="44">
        <f t="shared" si="37"/>
        <v>189</v>
      </c>
      <c r="O167" s="44">
        <f t="shared" si="37"/>
        <v>210</v>
      </c>
      <c r="P167" s="44">
        <f t="shared" si="37"/>
        <v>199</v>
      </c>
      <c r="Q167" s="44">
        <f t="shared" si="37"/>
        <v>210</v>
      </c>
      <c r="R167" s="44">
        <f t="shared" si="37"/>
        <v>253</v>
      </c>
      <c r="S167" s="44">
        <f t="shared" si="37"/>
        <v>159</v>
      </c>
      <c r="T167" s="44">
        <f t="shared" si="37"/>
        <v>179</v>
      </c>
      <c r="U167" s="44">
        <f t="shared" si="37"/>
        <v>99</v>
      </c>
      <c r="V167" s="44">
        <f t="shared" si="37"/>
        <v>383</v>
      </c>
      <c r="W167" s="44">
        <f t="shared" si="37"/>
        <v>275</v>
      </c>
      <c r="X167" s="44">
        <f t="shared" si="37"/>
        <v>102</v>
      </c>
      <c r="Y167" s="44">
        <f t="shared" si="37"/>
        <v>46</v>
      </c>
      <c r="Z167" s="44">
        <f t="shared" si="37"/>
        <v>364</v>
      </c>
      <c r="AA167" s="44">
        <f t="shared" si="37"/>
        <v>605</v>
      </c>
      <c r="AB167" s="44">
        <f t="shared" si="37"/>
        <v>988</v>
      </c>
      <c r="AC167" s="44">
        <f t="shared" si="37"/>
        <v>1295</v>
      </c>
      <c r="AD167" s="44">
        <f t="shared" si="37"/>
        <v>334</v>
      </c>
      <c r="AE167" s="44">
        <f t="shared" si="37"/>
        <v>411</v>
      </c>
      <c r="AF167" s="44">
        <f t="shared" si="31"/>
        <v>8285</v>
      </c>
      <c r="AG167" s="44">
        <f t="shared" si="23"/>
        <v>8634</v>
      </c>
      <c r="AH167" s="44">
        <f t="shared" si="32"/>
        <v>16919</v>
      </c>
    </row>
  </sheetData>
  <sheetProtection/>
  <mergeCells count="91">
    <mergeCell ref="A143:B143"/>
    <mergeCell ref="Z3:AA3"/>
    <mergeCell ref="AB3:AC3"/>
    <mergeCell ref="A5:B5"/>
    <mergeCell ref="A6:B6"/>
    <mergeCell ref="A7:B7"/>
    <mergeCell ref="A8:B8"/>
    <mergeCell ref="R3:S3"/>
    <mergeCell ref="T3:U3"/>
    <mergeCell ref="V3:W3"/>
    <mergeCell ref="A2:AH2"/>
    <mergeCell ref="A3:B4"/>
    <mergeCell ref="C3:C4"/>
    <mergeCell ref="D3:E3"/>
    <mergeCell ref="F3:G3"/>
    <mergeCell ref="H3:I3"/>
    <mergeCell ref="J3:K3"/>
    <mergeCell ref="L3:M3"/>
    <mergeCell ref="AD3:AE3"/>
    <mergeCell ref="AF3:AH3"/>
    <mergeCell ref="X3:Y3"/>
    <mergeCell ref="A9:B9"/>
    <mergeCell ref="A10:A18"/>
    <mergeCell ref="N3:O3"/>
    <mergeCell ref="P3:Q3"/>
    <mergeCell ref="A19:B19"/>
    <mergeCell ref="A20:B20"/>
    <mergeCell ref="A21:B21"/>
    <mergeCell ref="A22:B24"/>
    <mergeCell ref="A25:A38"/>
    <mergeCell ref="A39:A42"/>
    <mergeCell ref="A76:B76"/>
    <mergeCell ref="A43:A48"/>
    <mergeCell ref="A49:A56"/>
    <mergeCell ref="A57:B58"/>
    <mergeCell ref="A59:A65"/>
    <mergeCell ref="A77:B77"/>
    <mergeCell ref="A78:B78"/>
    <mergeCell ref="A79:B82"/>
    <mergeCell ref="Z88:AA88"/>
    <mergeCell ref="A66:A68"/>
    <mergeCell ref="A69:A71"/>
    <mergeCell ref="A72:B72"/>
    <mergeCell ref="A73:B73"/>
    <mergeCell ref="A74:B74"/>
    <mergeCell ref="A75:B75"/>
    <mergeCell ref="AB88:AC88"/>
    <mergeCell ref="AD88:AE88"/>
    <mergeCell ref="AF88:AH88"/>
    <mergeCell ref="A83:C83"/>
    <mergeCell ref="V88:W88"/>
    <mergeCell ref="X88:Y88"/>
    <mergeCell ref="A87:AH87"/>
    <mergeCell ref="A88:B89"/>
    <mergeCell ref="C88:C89"/>
    <mergeCell ref="J88:K88"/>
    <mergeCell ref="A90:B90"/>
    <mergeCell ref="A91:B91"/>
    <mergeCell ref="N88:O88"/>
    <mergeCell ref="P88:Q88"/>
    <mergeCell ref="R88:S88"/>
    <mergeCell ref="T88:U88"/>
    <mergeCell ref="F88:G88"/>
    <mergeCell ref="H88:I88"/>
    <mergeCell ref="D88:E88"/>
    <mergeCell ref="L88:M88"/>
    <mergeCell ref="A142:B142"/>
    <mergeCell ref="A107:B109"/>
    <mergeCell ref="A124:B124"/>
    <mergeCell ref="A92:B92"/>
    <mergeCell ref="A93:B93"/>
    <mergeCell ref="A94:B94"/>
    <mergeCell ref="A95:A103"/>
    <mergeCell ref="A104:B104"/>
    <mergeCell ref="A105:B105"/>
    <mergeCell ref="A144:A150"/>
    <mergeCell ref="A151:A153"/>
    <mergeCell ref="A154:A156"/>
    <mergeCell ref="A157:B157"/>
    <mergeCell ref="A158:B158"/>
    <mergeCell ref="A106:B106"/>
    <mergeCell ref="A110:A123"/>
    <mergeCell ref="A125:A128"/>
    <mergeCell ref="A129:A134"/>
    <mergeCell ref="A135:A141"/>
    <mergeCell ref="A159:B159"/>
    <mergeCell ref="A160:B160"/>
    <mergeCell ref="A161:B161"/>
    <mergeCell ref="A162:B162"/>
    <mergeCell ref="A163:B166"/>
    <mergeCell ref="A167:C167"/>
  </mergeCells>
  <printOptions horizontalCentered="1" verticalCentered="1"/>
  <pageMargins left="0" right="0.2755905511811024" top="0.7480314960629921" bottom="0.7480314960629921" header="0.31496062992125984" footer="0.31496062992125984"/>
  <pageSetup horizontalDpi="600" verticalDpi="600" orientation="landscape" scale="50" r:id="rId1"/>
  <rowBreaks count="2" manualBreakCount="2">
    <brk id="18" max="33" man="1"/>
    <brk id="38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164"/>
  <sheetViews>
    <sheetView rightToLeft="1" zoomScale="70" zoomScaleNormal="70" zoomScalePageLayoutView="0" workbookViewId="0" topLeftCell="A1">
      <selection activeCell="C6" sqref="C6"/>
    </sheetView>
  </sheetViews>
  <sheetFormatPr defaultColWidth="9.00390625" defaultRowHeight="15"/>
  <cols>
    <col min="1" max="1" width="8.57421875" style="24" customWidth="1"/>
    <col min="2" max="2" width="23.7109375" style="24" customWidth="1"/>
    <col min="3" max="3" width="7.8515625" style="24" bestFit="1" customWidth="1"/>
    <col min="4" max="4" width="8.28125" style="24" bestFit="1" customWidth="1"/>
    <col min="5" max="7" width="7.00390625" style="24" bestFit="1" customWidth="1"/>
    <col min="8" max="8" width="8.28125" style="24" bestFit="1" customWidth="1"/>
    <col min="9" max="11" width="7.00390625" style="24" bestFit="1" customWidth="1"/>
    <col min="12" max="12" width="8.28125" style="24" bestFit="1" customWidth="1"/>
    <col min="13" max="15" width="7.00390625" style="24" bestFit="1" customWidth="1"/>
    <col min="16" max="16" width="8.28125" style="24" bestFit="1" customWidth="1"/>
    <col min="17" max="20" width="7.00390625" style="24" bestFit="1" customWidth="1"/>
    <col min="21" max="24" width="5.57421875" style="24" bestFit="1" customWidth="1"/>
    <col min="25" max="26" width="5.140625" style="24" bestFit="1" customWidth="1"/>
    <col min="27" max="32" width="8.28125" style="24" bestFit="1" customWidth="1"/>
    <col min="33" max="33" width="9.00390625" style="24" customWidth="1"/>
    <col min="34" max="16384" width="9.00390625" style="24" customWidth="1"/>
  </cols>
  <sheetData>
    <row r="2" spans="1:32" ht="27" customHeight="1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ht="27.75">
      <c r="A3" s="174" t="s">
        <v>191</v>
      </c>
      <c r="B3" s="174"/>
      <c r="C3" s="174" t="s">
        <v>179</v>
      </c>
      <c r="D3" s="174"/>
      <c r="E3" s="174"/>
      <c r="F3" s="174"/>
      <c r="G3" s="174" t="s">
        <v>180</v>
      </c>
      <c r="H3" s="174"/>
      <c r="I3" s="174"/>
      <c r="J3" s="174"/>
      <c r="K3" s="174" t="s">
        <v>181</v>
      </c>
      <c r="L3" s="174"/>
      <c r="M3" s="174"/>
      <c r="N3" s="174"/>
      <c r="O3" s="174" t="s">
        <v>182</v>
      </c>
      <c r="P3" s="174"/>
      <c r="Q3" s="174"/>
      <c r="R3" s="174"/>
      <c r="S3" s="174" t="s">
        <v>183</v>
      </c>
      <c r="T3" s="174"/>
      <c r="U3" s="174"/>
      <c r="V3" s="174"/>
      <c r="W3" s="174" t="s">
        <v>184</v>
      </c>
      <c r="X3" s="174"/>
      <c r="Y3" s="174"/>
      <c r="Z3" s="174"/>
      <c r="AA3" s="174" t="s">
        <v>0</v>
      </c>
      <c r="AB3" s="174"/>
      <c r="AC3" s="174"/>
      <c r="AD3" s="174"/>
      <c r="AE3" s="175" t="s">
        <v>0</v>
      </c>
      <c r="AF3" s="175"/>
    </row>
    <row r="4" spans="1:32" ht="27.75">
      <c r="A4" s="174"/>
      <c r="B4" s="174"/>
      <c r="C4" s="174" t="s">
        <v>185</v>
      </c>
      <c r="D4" s="174"/>
      <c r="E4" s="174" t="s">
        <v>186</v>
      </c>
      <c r="F4" s="174"/>
      <c r="G4" s="174" t="s">
        <v>187</v>
      </c>
      <c r="H4" s="174"/>
      <c r="I4" s="174" t="s">
        <v>186</v>
      </c>
      <c r="J4" s="174"/>
      <c r="K4" s="174" t="s">
        <v>187</v>
      </c>
      <c r="L4" s="174"/>
      <c r="M4" s="174" t="s">
        <v>186</v>
      </c>
      <c r="N4" s="174"/>
      <c r="O4" s="174" t="s">
        <v>187</v>
      </c>
      <c r="P4" s="174"/>
      <c r="Q4" s="174" t="s">
        <v>186</v>
      </c>
      <c r="R4" s="174"/>
      <c r="S4" s="174" t="s">
        <v>187</v>
      </c>
      <c r="T4" s="174"/>
      <c r="U4" s="174" t="s">
        <v>186</v>
      </c>
      <c r="V4" s="174"/>
      <c r="W4" s="174" t="s">
        <v>187</v>
      </c>
      <c r="X4" s="174"/>
      <c r="Y4" s="174" t="s">
        <v>186</v>
      </c>
      <c r="Z4" s="174"/>
      <c r="AA4" s="174" t="s">
        <v>187</v>
      </c>
      <c r="AB4" s="174"/>
      <c r="AC4" s="174" t="s">
        <v>186</v>
      </c>
      <c r="AD4" s="174"/>
      <c r="AE4" s="175"/>
      <c r="AF4" s="175"/>
    </row>
    <row r="5" spans="1:32" ht="55.5">
      <c r="A5" s="174"/>
      <c r="B5" s="174"/>
      <c r="C5" s="21" t="s">
        <v>1</v>
      </c>
      <c r="D5" s="21" t="s">
        <v>2</v>
      </c>
      <c r="E5" s="21" t="s">
        <v>1</v>
      </c>
      <c r="F5" s="21" t="s">
        <v>2</v>
      </c>
      <c r="G5" s="21" t="s">
        <v>1</v>
      </c>
      <c r="H5" s="21" t="s">
        <v>2</v>
      </c>
      <c r="I5" s="21" t="s">
        <v>1</v>
      </c>
      <c r="J5" s="21" t="s">
        <v>2</v>
      </c>
      <c r="K5" s="21" t="s">
        <v>1</v>
      </c>
      <c r="L5" s="21" t="s">
        <v>2</v>
      </c>
      <c r="M5" s="21" t="s">
        <v>1</v>
      </c>
      <c r="N5" s="21" t="s">
        <v>2</v>
      </c>
      <c r="O5" s="21" t="s">
        <v>1</v>
      </c>
      <c r="P5" s="21" t="s">
        <v>2</v>
      </c>
      <c r="Q5" s="21" t="s">
        <v>1</v>
      </c>
      <c r="R5" s="21" t="s">
        <v>2</v>
      </c>
      <c r="S5" s="21" t="s">
        <v>1</v>
      </c>
      <c r="T5" s="21" t="s">
        <v>2</v>
      </c>
      <c r="U5" s="21" t="s">
        <v>1</v>
      </c>
      <c r="V5" s="21" t="s">
        <v>2</v>
      </c>
      <c r="W5" s="21" t="s">
        <v>1</v>
      </c>
      <c r="X5" s="21" t="s">
        <v>2</v>
      </c>
      <c r="Y5" s="21" t="s">
        <v>1</v>
      </c>
      <c r="Z5" s="21" t="s">
        <v>2</v>
      </c>
      <c r="AA5" s="21" t="s">
        <v>1</v>
      </c>
      <c r="AB5" s="21" t="s">
        <v>2</v>
      </c>
      <c r="AC5" s="21" t="s">
        <v>1</v>
      </c>
      <c r="AD5" s="21" t="s">
        <v>2</v>
      </c>
      <c r="AE5" s="21" t="s">
        <v>1</v>
      </c>
      <c r="AF5" s="21" t="s">
        <v>2</v>
      </c>
    </row>
    <row r="6" spans="1:32" ht="27.75">
      <c r="A6" s="176" t="s">
        <v>35</v>
      </c>
      <c r="B6" s="176"/>
      <c r="C6" s="37">
        <v>483</v>
      </c>
      <c r="D6" s="37">
        <v>281</v>
      </c>
      <c r="E6" s="37">
        <v>59</v>
      </c>
      <c r="F6" s="37">
        <v>26</v>
      </c>
      <c r="G6" s="37">
        <v>433</v>
      </c>
      <c r="H6" s="37">
        <v>289</v>
      </c>
      <c r="I6" s="37">
        <v>35</v>
      </c>
      <c r="J6" s="37">
        <v>25</v>
      </c>
      <c r="K6" s="37">
        <v>348</v>
      </c>
      <c r="L6" s="37">
        <v>265</v>
      </c>
      <c r="M6" s="37">
        <v>15</v>
      </c>
      <c r="N6" s="37">
        <v>4</v>
      </c>
      <c r="O6" s="37">
        <v>389</v>
      </c>
      <c r="P6" s="37">
        <v>215</v>
      </c>
      <c r="Q6" s="37">
        <v>22</v>
      </c>
      <c r="R6" s="37">
        <v>15</v>
      </c>
      <c r="S6" s="37">
        <v>324</v>
      </c>
      <c r="T6" s="37">
        <v>194</v>
      </c>
      <c r="U6" s="37">
        <v>6</v>
      </c>
      <c r="V6" s="37">
        <v>16</v>
      </c>
      <c r="W6" s="37">
        <v>428</v>
      </c>
      <c r="X6" s="37">
        <v>235</v>
      </c>
      <c r="Y6" s="37">
        <v>98</v>
      </c>
      <c r="Z6" s="37">
        <v>45</v>
      </c>
      <c r="AA6" s="21">
        <f>W6+S6+O6+K6+G6+C6</f>
        <v>2405</v>
      </c>
      <c r="AB6" s="21">
        <f>X6+T6+P6+L6+H6+D6</f>
        <v>1479</v>
      </c>
      <c r="AC6" s="21">
        <f>Y6+U6+Q6+M6+I6+E6</f>
        <v>235</v>
      </c>
      <c r="AD6" s="21">
        <f>Z6+V6+R6+N6+J6+F6</f>
        <v>131</v>
      </c>
      <c r="AE6" s="23">
        <f>AC6+AA6</f>
        <v>2640</v>
      </c>
      <c r="AF6" s="23">
        <f>AD6+AB6</f>
        <v>1610</v>
      </c>
    </row>
    <row r="7" spans="1:32" ht="27.75">
      <c r="A7" s="176" t="s">
        <v>87</v>
      </c>
      <c r="B7" s="176"/>
      <c r="C7" s="37">
        <v>254</v>
      </c>
      <c r="D7" s="37">
        <v>164</v>
      </c>
      <c r="E7" s="37">
        <v>35</v>
      </c>
      <c r="F7" s="37">
        <v>7</v>
      </c>
      <c r="G7" s="37">
        <v>243</v>
      </c>
      <c r="H7" s="37">
        <v>160</v>
      </c>
      <c r="I7" s="37">
        <v>7</v>
      </c>
      <c r="J7" s="37">
        <v>4</v>
      </c>
      <c r="K7" s="37">
        <v>171</v>
      </c>
      <c r="L7" s="37">
        <v>91</v>
      </c>
      <c r="M7" s="37">
        <v>4</v>
      </c>
      <c r="N7" s="37">
        <v>1</v>
      </c>
      <c r="O7" s="37">
        <v>207</v>
      </c>
      <c r="P7" s="37">
        <v>122</v>
      </c>
      <c r="Q7" s="37">
        <v>5</v>
      </c>
      <c r="R7" s="37">
        <v>0</v>
      </c>
      <c r="S7" s="37">
        <v>167</v>
      </c>
      <c r="T7" s="37">
        <v>119</v>
      </c>
      <c r="U7" s="37">
        <v>4</v>
      </c>
      <c r="V7" s="37">
        <v>2</v>
      </c>
      <c r="W7" s="37">
        <v>0</v>
      </c>
      <c r="X7" s="37">
        <v>0</v>
      </c>
      <c r="Y7" s="37">
        <v>0</v>
      </c>
      <c r="Z7" s="37">
        <v>0</v>
      </c>
      <c r="AA7" s="21">
        <f aca="true" t="shared" si="0" ref="AA7:AA71">W7+S7+O7+K7+G7+C7</f>
        <v>1042</v>
      </c>
      <c r="AB7" s="21">
        <f aca="true" t="shared" si="1" ref="AB7:AB71">X7+T7+P7+L7+H7+D7</f>
        <v>656</v>
      </c>
      <c r="AC7" s="21">
        <f aca="true" t="shared" si="2" ref="AC7:AC71">Y7+U7+Q7+M7+I7+E7</f>
        <v>55</v>
      </c>
      <c r="AD7" s="21">
        <f aca="true" t="shared" si="3" ref="AD7:AD71">Z7+V7+R7+N7+J7+F7</f>
        <v>14</v>
      </c>
      <c r="AE7" s="23">
        <f aca="true" t="shared" si="4" ref="AE7:AE71">AC7+AA7</f>
        <v>1097</v>
      </c>
      <c r="AF7" s="23">
        <f aca="true" t="shared" si="5" ref="AF7:AF71">AD7+AB7</f>
        <v>670</v>
      </c>
    </row>
    <row r="8" spans="1:32" ht="27.75">
      <c r="A8" s="176" t="s">
        <v>37</v>
      </c>
      <c r="B8" s="176"/>
      <c r="C8" s="37">
        <v>96</v>
      </c>
      <c r="D8" s="37">
        <v>398</v>
      </c>
      <c r="E8" s="37">
        <v>11</v>
      </c>
      <c r="F8" s="37">
        <v>15</v>
      </c>
      <c r="G8" s="37">
        <v>86</v>
      </c>
      <c r="H8" s="37">
        <v>372</v>
      </c>
      <c r="I8" s="37">
        <v>1</v>
      </c>
      <c r="J8" s="37">
        <v>4</v>
      </c>
      <c r="K8" s="37">
        <v>71</v>
      </c>
      <c r="L8" s="37">
        <v>232</v>
      </c>
      <c r="M8" s="37">
        <v>5</v>
      </c>
      <c r="N8" s="37">
        <v>12</v>
      </c>
      <c r="O8" s="37">
        <v>72</v>
      </c>
      <c r="P8" s="37">
        <v>405</v>
      </c>
      <c r="Q8" s="37">
        <v>1</v>
      </c>
      <c r="R8" s="37">
        <v>1</v>
      </c>
      <c r="S8" s="37">
        <v>54</v>
      </c>
      <c r="T8" s="37">
        <v>249</v>
      </c>
      <c r="U8" s="37">
        <v>11</v>
      </c>
      <c r="V8" s="37">
        <v>11</v>
      </c>
      <c r="W8" s="37">
        <v>0</v>
      </c>
      <c r="X8" s="37">
        <v>0</v>
      </c>
      <c r="Y8" s="37">
        <v>0</v>
      </c>
      <c r="Z8" s="37">
        <v>0</v>
      </c>
      <c r="AA8" s="21">
        <f t="shared" si="0"/>
        <v>379</v>
      </c>
      <c r="AB8" s="21">
        <f t="shared" si="1"/>
        <v>1656</v>
      </c>
      <c r="AC8" s="21">
        <f t="shared" si="2"/>
        <v>29</v>
      </c>
      <c r="AD8" s="21">
        <f t="shared" si="3"/>
        <v>43</v>
      </c>
      <c r="AE8" s="23">
        <f t="shared" si="4"/>
        <v>408</v>
      </c>
      <c r="AF8" s="23">
        <f t="shared" si="5"/>
        <v>1699</v>
      </c>
    </row>
    <row r="9" spans="1:32" ht="27.75">
      <c r="A9" s="176" t="s">
        <v>320</v>
      </c>
      <c r="B9" s="176"/>
      <c r="C9" s="37">
        <v>339</v>
      </c>
      <c r="D9" s="37">
        <v>199</v>
      </c>
      <c r="E9" s="37">
        <v>90</v>
      </c>
      <c r="F9" s="37">
        <v>45</v>
      </c>
      <c r="G9" s="37">
        <v>425</v>
      </c>
      <c r="H9" s="37">
        <v>228</v>
      </c>
      <c r="I9" s="37">
        <v>43</v>
      </c>
      <c r="J9" s="37">
        <v>17</v>
      </c>
      <c r="K9" s="37">
        <v>337</v>
      </c>
      <c r="L9" s="37">
        <v>207</v>
      </c>
      <c r="M9" s="37">
        <v>22</v>
      </c>
      <c r="N9" s="37">
        <v>19</v>
      </c>
      <c r="O9" s="37">
        <v>227</v>
      </c>
      <c r="P9" s="37">
        <v>137</v>
      </c>
      <c r="Q9" s="37">
        <v>13</v>
      </c>
      <c r="R9" s="37">
        <v>7</v>
      </c>
      <c r="S9" s="37">
        <v>238</v>
      </c>
      <c r="T9" s="37">
        <v>105</v>
      </c>
      <c r="U9" s="37">
        <v>41</v>
      </c>
      <c r="V9" s="37">
        <v>19</v>
      </c>
      <c r="W9" s="37">
        <v>0</v>
      </c>
      <c r="X9" s="37">
        <v>0</v>
      </c>
      <c r="Y9" s="37">
        <v>0</v>
      </c>
      <c r="Z9" s="37">
        <v>0</v>
      </c>
      <c r="AA9" s="21">
        <f t="shared" si="0"/>
        <v>1566</v>
      </c>
      <c r="AB9" s="21">
        <f t="shared" si="1"/>
        <v>876</v>
      </c>
      <c r="AC9" s="21">
        <f t="shared" si="2"/>
        <v>209</v>
      </c>
      <c r="AD9" s="21">
        <f t="shared" si="3"/>
        <v>107</v>
      </c>
      <c r="AE9" s="23">
        <f t="shared" si="4"/>
        <v>1775</v>
      </c>
      <c r="AF9" s="23">
        <f t="shared" si="5"/>
        <v>983</v>
      </c>
    </row>
    <row r="10" spans="1:32" ht="27.75">
      <c r="A10" s="176" t="s">
        <v>319</v>
      </c>
      <c r="B10" s="176"/>
      <c r="C10" s="37">
        <v>85</v>
      </c>
      <c r="D10" s="37">
        <v>168</v>
      </c>
      <c r="E10" s="37">
        <v>13</v>
      </c>
      <c r="F10" s="37">
        <v>10</v>
      </c>
      <c r="G10" s="37">
        <v>174</v>
      </c>
      <c r="H10" s="37">
        <v>275</v>
      </c>
      <c r="I10" s="37">
        <v>5</v>
      </c>
      <c r="J10" s="37">
        <v>1</v>
      </c>
      <c r="K10" s="37">
        <v>112</v>
      </c>
      <c r="L10" s="37">
        <v>195</v>
      </c>
      <c r="M10" s="37">
        <v>9</v>
      </c>
      <c r="N10" s="37">
        <v>8</v>
      </c>
      <c r="O10" s="37">
        <v>142</v>
      </c>
      <c r="P10" s="37">
        <v>192</v>
      </c>
      <c r="Q10" s="37">
        <v>1</v>
      </c>
      <c r="R10" s="37">
        <v>4</v>
      </c>
      <c r="S10" s="37">
        <v>92</v>
      </c>
      <c r="T10" s="37">
        <v>102</v>
      </c>
      <c r="U10" s="37">
        <v>44</v>
      </c>
      <c r="V10" s="37">
        <v>24</v>
      </c>
      <c r="W10" s="37">
        <v>0</v>
      </c>
      <c r="X10" s="37">
        <v>0</v>
      </c>
      <c r="Y10" s="37">
        <v>0</v>
      </c>
      <c r="Z10" s="37">
        <v>0</v>
      </c>
      <c r="AA10" s="21">
        <f t="shared" si="0"/>
        <v>605</v>
      </c>
      <c r="AB10" s="21">
        <f t="shared" si="1"/>
        <v>932</v>
      </c>
      <c r="AC10" s="21">
        <f t="shared" si="2"/>
        <v>72</v>
      </c>
      <c r="AD10" s="21">
        <f t="shared" si="3"/>
        <v>47</v>
      </c>
      <c r="AE10" s="23">
        <f t="shared" si="4"/>
        <v>677</v>
      </c>
      <c r="AF10" s="23">
        <f t="shared" si="5"/>
        <v>979</v>
      </c>
    </row>
    <row r="11" spans="1:32" ht="27.75">
      <c r="A11" s="180" t="s">
        <v>109</v>
      </c>
      <c r="B11" s="37" t="s">
        <v>322</v>
      </c>
      <c r="C11" s="37">
        <v>155</v>
      </c>
      <c r="D11" s="37">
        <v>52</v>
      </c>
      <c r="E11" s="37">
        <v>64</v>
      </c>
      <c r="F11" s="37">
        <v>9</v>
      </c>
      <c r="G11" s="37">
        <v>203</v>
      </c>
      <c r="H11" s="37">
        <v>32</v>
      </c>
      <c r="I11" s="37">
        <v>58</v>
      </c>
      <c r="J11" s="37">
        <v>10</v>
      </c>
      <c r="K11" s="37">
        <v>169</v>
      </c>
      <c r="L11" s="37">
        <v>21</v>
      </c>
      <c r="M11" s="37">
        <v>18</v>
      </c>
      <c r="N11" s="37">
        <v>0</v>
      </c>
      <c r="O11" s="37">
        <v>160</v>
      </c>
      <c r="P11" s="37">
        <v>20</v>
      </c>
      <c r="Q11" s="37">
        <v>10</v>
      </c>
      <c r="R11" s="37">
        <v>0</v>
      </c>
      <c r="S11" s="37">
        <v>111</v>
      </c>
      <c r="T11" s="37">
        <v>7</v>
      </c>
      <c r="U11" s="37">
        <v>19</v>
      </c>
      <c r="V11" s="37">
        <v>16</v>
      </c>
      <c r="W11" s="37">
        <v>0</v>
      </c>
      <c r="X11" s="37">
        <v>0</v>
      </c>
      <c r="Y11" s="37">
        <v>0</v>
      </c>
      <c r="Z11" s="37">
        <v>0</v>
      </c>
      <c r="AA11" s="21">
        <f t="shared" si="0"/>
        <v>798</v>
      </c>
      <c r="AB11" s="21">
        <f t="shared" si="1"/>
        <v>132</v>
      </c>
      <c r="AC11" s="21">
        <f t="shared" si="2"/>
        <v>169</v>
      </c>
      <c r="AD11" s="21">
        <f t="shared" si="3"/>
        <v>35</v>
      </c>
      <c r="AE11" s="23">
        <f t="shared" si="4"/>
        <v>967</v>
      </c>
      <c r="AF11" s="23">
        <f t="shared" si="5"/>
        <v>167</v>
      </c>
    </row>
    <row r="12" spans="1:32" ht="27.75">
      <c r="A12" s="180"/>
      <c r="B12" s="37" t="s">
        <v>323</v>
      </c>
      <c r="C12" s="37">
        <v>139</v>
      </c>
      <c r="D12" s="37">
        <v>62</v>
      </c>
      <c r="E12" s="37">
        <v>40</v>
      </c>
      <c r="F12" s="37">
        <v>20</v>
      </c>
      <c r="G12" s="37">
        <v>107</v>
      </c>
      <c r="H12" s="37">
        <v>40</v>
      </c>
      <c r="I12" s="37">
        <v>63</v>
      </c>
      <c r="J12" s="37">
        <v>16</v>
      </c>
      <c r="K12" s="37">
        <v>107</v>
      </c>
      <c r="L12" s="37">
        <v>22</v>
      </c>
      <c r="M12" s="37">
        <v>24</v>
      </c>
      <c r="N12" s="37">
        <v>4</v>
      </c>
      <c r="O12" s="37">
        <v>98</v>
      </c>
      <c r="P12" s="37">
        <v>22</v>
      </c>
      <c r="Q12" s="37">
        <v>7</v>
      </c>
      <c r="R12" s="37">
        <v>0</v>
      </c>
      <c r="S12" s="37">
        <v>112</v>
      </c>
      <c r="T12" s="37">
        <v>22</v>
      </c>
      <c r="U12" s="37">
        <v>25</v>
      </c>
      <c r="V12" s="37">
        <v>2</v>
      </c>
      <c r="W12" s="37">
        <v>0</v>
      </c>
      <c r="X12" s="37">
        <v>0</v>
      </c>
      <c r="Y12" s="37">
        <v>0</v>
      </c>
      <c r="Z12" s="37">
        <v>0</v>
      </c>
      <c r="AA12" s="21">
        <f t="shared" si="0"/>
        <v>563</v>
      </c>
      <c r="AB12" s="21">
        <f t="shared" si="1"/>
        <v>168</v>
      </c>
      <c r="AC12" s="21">
        <f t="shared" si="2"/>
        <v>159</v>
      </c>
      <c r="AD12" s="21">
        <f t="shared" si="3"/>
        <v>42</v>
      </c>
      <c r="AE12" s="23">
        <f t="shared" si="4"/>
        <v>722</v>
      </c>
      <c r="AF12" s="23">
        <f t="shared" si="5"/>
        <v>210</v>
      </c>
    </row>
    <row r="13" spans="1:32" ht="27.75">
      <c r="A13" s="180"/>
      <c r="B13" s="37" t="s">
        <v>324</v>
      </c>
      <c r="C13" s="37">
        <v>120</v>
      </c>
      <c r="D13" s="37">
        <v>93</v>
      </c>
      <c r="E13" s="37">
        <v>49</v>
      </c>
      <c r="F13" s="37">
        <v>12</v>
      </c>
      <c r="G13" s="37">
        <v>118</v>
      </c>
      <c r="H13" s="37">
        <v>56</v>
      </c>
      <c r="I13" s="37">
        <v>73</v>
      </c>
      <c r="J13" s="37">
        <v>12</v>
      </c>
      <c r="K13" s="37">
        <v>179</v>
      </c>
      <c r="L13" s="37">
        <v>24</v>
      </c>
      <c r="M13" s="37">
        <v>16</v>
      </c>
      <c r="N13" s="37">
        <v>4</v>
      </c>
      <c r="O13" s="37">
        <v>142</v>
      </c>
      <c r="P13" s="37">
        <v>23</v>
      </c>
      <c r="Q13" s="37">
        <v>30</v>
      </c>
      <c r="R13" s="37">
        <v>6</v>
      </c>
      <c r="S13" s="37">
        <v>151</v>
      </c>
      <c r="T13" s="37">
        <v>57</v>
      </c>
      <c r="U13" s="37">
        <v>18</v>
      </c>
      <c r="V13" s="37">
        <v>3</v>
      </c>
      <c r="W13" s="37">
        <v>0</v>
      </c>
      <c r="X13" s="37">
        <v>0</v>
      </c>
      <c r="Y13" s="37">
        <v>0</v>
      </c>
      <c r="Z13" s="37">
        <v>0</v>
      </c>
      <c r="AA13" s="21">
        <f t="shared" si="0"/>
        <v>710</v>
      </c>
      <c r="AB13" s="21">
        <f t="shared" si="1"/>
        <v>253</v>
      </c>
      <c r="AC13" s="21">
        <f t="shared" si="2"/>
        <v>186</v>
      </c>
      <c r="AD13" s="21">
        <f t="shared" si="3"/>
        <v>37</v>
      </c>
      <c r="AE13" s="23">
        <f t="shared" si="4"/>
        <v>896</v>
      </c>
      <c r="AF13" s="23">
        <f t="shared" si="5"/>
        <v>290</v>
      </c>
    </row>
    <row r="14" spans="1:32" ht="27.75">
      <c r="A14" s="180"/>
      <c r="B14" s="37" t="s">
        <v>325</v>
      </c>
      <c r="C14" s="37">
        <v>125</v>
      </c>
      <c r="D14" s="37">
        <v>79</v>
      </c>
      <c r="E14" s="37">
        <v>59</v>
      </c>
      <c r="F14" s="37">
        <v>25</v>
      </c>
      <c r="G14" s="37">
        <v>108</v>
      </c>
      <c r="H14" s="37">
        <v>59</v>
      </c>
      <c r="I14" s="37">
        <v>66</v>
      </c>
      <c r="J14" s="37">
        <v>11</v>
      </c>
      <c r="K14" s="37">
        <v>168</v>
      </c>
      <c r="L14" s="37">
        <v>46</v>
      </c>
      <c r="M14" s="37">
        <v>48</v>
      </c>
      <c r="N14" s="37">
        <v>18</v>
      </c>
      <c r="O14" s="37">
        <v>181</v>
      </c>
      <c r="P14" s="37">
        <v>43</v>
      </c>
      <c r="Q14" s="37">
        <v>13</v>
      </c>
      <c r="R14" s="37">
        <v>2</v>
      </c>
      <c r="S14" s="37">
        <v>122</v>
      </c>
      <c r="T14" s="37">
        <v>39</v>
      </c>
      <c r="U14" s="37">
        <v>25</v>
      </c>
      <c r="V14" s="37">
        <v>9</v>
      </c>
      <c r="W14" s="37">
        <v>0</v>
      </c>
      <c r="X14" s="37">
        <v>0</v>
      </c>
      <c r="Y14" s="37">
        <v>0</v>
      </c>
      <c r="Z14" s="37">
        <v>0</v>
      </c>
      <c r="AA14" s="21">
        <f t="shared" si="0"/>
        <v>704</v>
      </c>
      <c r="AB14" s="21">
        <f t="shared" si="1"/>
        <v>266</v>
      </c>
      <c r="AC14" s="21">
        <f t="shared" si="2"/>
        <v>211</v>
      </c>
      <c r="AD14" s="21">
        <f t="shared" si="3"/>
        <v>65</v>
      </c>
      <c r="AE14" s="23">
        <f t="shared" si="4"/>
        <v>915</v>
      </c>
      <c r="AF14" s="23">
        <f t="shared" si="5"/>
        <v>331</v>
      </c>
    </row>
    <row r="15" spans="1:32" ht="27.75">
      <c r="A15" s="180"/>
      <c r="B15" s="37" t="s">
        <v>326</v>
      </c>
      <c r="C15" s="37">
        <v>108</v>
      </c>
      <c r="D15" s="37">
        <v>113</v>
      </c>
      <c r="E15" s="37">
        <v>118</v>
      </c>
      <c r="F15" s="37">
        <v>104</v>
      </c>
      <c r="G15" s="37">
        <v>172</v>
      </c>
      <c r="H15" s="37">
        <v>69</v>
      </c>
      <c r="I15" s="37">
        <v>89</v>
      </c>
      <c r="J15" s="37">
        <v>59</v>
      </c>
      <c r="K15" s="37">
        <v>122</v>
      </c>
      <c r="L15" s="37">
        <v>70</v>
      </c>
      <c r="M15" s="37">
        <v>59</v>
      </c>
      <c r="N15" s="37">
        <v>44</v>
      </c>
      <c r="O15" s="37">
        <v>59</v>
      </c>
      <c r="P15" s="37">
        <v>32</v>
      </c>
      <c r="Q15" s="37">
        <v>25</v>
      </c>
      <c r="R15" s="37">
        <v>15</v>
      </c>
      <c r="S15" s="37">
        <v>51</v>
      </c>
      <c r="T15" s="37">
        <v>44</v>
      </c>
      <c r="U15" s="37">
        <v>24</v>
      </c>
      <c r="V15" s="37">
        <v>14</v>
      </c>
      <c r="W15" s="37">
        <v>0</v>
      </c>
      <c r="X15" s="37">
        <v>0</v>
      </c>
      <c r="Y15" s="37">
        <v>0</v>
      </c>
      <c r="Z15" s="37">
        <v>0</v>
      </c>
      <c r="AA15" s="21">
        <f t="shared" si="0"/>
        <v>512</v>
      </c>
      <c r="AB15" s="21">
        <f t="shared" si="1"/>
        <v>328</v>
      </c>
      <c r="AC15" s="21">
        <f t="shared" si="2"/>
        <v>315</v>
      </c>
      <c r="AD15" s="21">
        <f t="shared" si="3"/>
        <v>236</v>
      </c>
      <c r="AE15" s="23">
        <f t="shared" si="4"/>
        <v>827</v>
      </c>
      <c r="AF15" s="23">
        <f t="shared" si="5"/>
        <v>564</v>
      </c>
    </row>
    <row r="16" spans="1:32" ht="27.75">
      <c r="A16" s="180"/>
      <c r="B16" s="37" t="s">
        <v>209</v>
      </c>
      <c r="C16" s="37">
        <v>97</v>
      </c>
      <c r="D16" s="37">
        <v>103</v>
      </c>
      <c r="E16" s="37">
        <v>13</v>
      </c>
      <c r="F16" s="37">
        <v>6</v>
      </c>
      <c r="G16" s="37">
        <v>104</v>
      </c>
      <c r="H16" s="37">
        <v>71</v>
      </c>
      <c r="I16" s="37">
        <v>19</v>
      </c>
      <c r="J16" s="37">
        <v>5</v>
      </c>
      <c r="K16" s="37">
        <v>68</v>
      </c>
      <c r="L16" s="37">
        <v>44</v>
      </c>
      <c r="M16" s="37">
        <v>3</v>
      </c>
      <c r="N16" s="37">
        <v>0</v>
      </c>
      <c r="O16" s="37">
        <v>45</v>
      </c>
      <c r="P16" s="37">
        <v>28</v>
      </c>
      <c r="Q16" s="37">
        <v>1</v>
      </c>
      <c r="R16" s="37">
        <v>1</v>
      </c>
      <c r="S16" s="37">
        <v>18</v>
      </c>
      <c r="T16" s="37">
        <v>9</v>
      </c>
      <c r="U16" s="37">
        <v>2</v>
      </c>
      <c r="V16" s="37">
        <v>3</v>
      </c>
      <c r="W16" s="37">
        <v>0</v>
      </c>
      <c r="X16" s="37">
        <v>0</v>
      </c>
      <c r="Y16" s="37">
        <v>0</v>
      </c>
      <c r="Z16" s="37">
        <v>0</v>
      </c>
      <c r="AA16" s="21">
        <f t="shared" si="0"/>
        <v>332</v>
      </c>
      <c r="AB16" s="21">
        <f t="shared" si="1"/>
        <v>255</v>
      </c>
      <c r="AC16" s="21">
        <f t="shared" si="2"/>
        <v>38</v>
      </c>
      <c r="AD16" s="21">
        <f t="shared" si="3"/>
        <v>15</v>
      </c>
      <c r="AE16" s="23">
        <f t="shared" si="4"/>
        <v>370</v>
      </c>
      <c r="AF16" s="23">
        <f t="shared" si="5"/>
        <v>270</v>
      </c>
    </row>
    <row r="17" spans="1:32" ht="27.75">
      <c r="A17" s="180"/>
      <c r="B17" s="37" t="s">
        <v>327</v>
      </c>
      <c r="C17" s="37">
        <v>87</v>
      </c>
      <c r="D17" s="37">
        <v>22</v>
      </c>
      <c r="E17" s="37">
        <v>48</v>
      </c>
      <c r="F17" s="37">
        <v>8</v>
      </c>
      <c r="G17" s="37">
        <v>105</v>
      </c>
      <c r="H17" s="37">
        <v>24</v>
      </c>
      <c r="I17" s="37">
        <v>42</v>
      </c>
      <c r="J17" s="37">
        <v>9</v>
      </c>
      <c r="K17" s="37">
        <v>51</v>
      </c>
      <c r="L17" s="37">
        <v>15</v>
      </c>
      <c r="M17" s="37">
        <v>3</v>
      </c>
      <c r="N17" s="37">
        <v>0</v>
      </c>
      <c r="O17" s="37">
        <v>40</v>
      </c>
      <c r="P17" s="37">
        <v>16</v>
      </c>
      <c r="Q17" s="37">
        <v>9</v>
      </c>
      <c r="R17" s="37">
        <v>1</v>
      </c>
      <c r="S17" s="37">
        <v>54</v>
      </c>
      <c r="T17" s="37">
        <v>6</v>
      </c>
      <c r="U17" s="37">
        <v>23</v>
      </c>
      <c r="V17" s="37">
        <v>3</v>
      </c>
      <c r="W17" s="37">
        <v>0</v>
      </c>
      <c r="X17" s="37">
        <v>0</v>
      </c>
      <c r="Y17" s="37">
        <v>0</v>
      </c>
      <c r="Z17" s="37">
        <v>0</v>
      </c>
      <c r="AA17" s="21">
        <f t="shared" si="0"/>
        <v>337</v>
      </c>
      <c r="AB17" s="21">
        <f t="shared" si="1"/>
        <v>83</v>
      </c>
      <c r="AC17" s="21">
        <f t="shared" si="2"/>
        <v>125</v>
      </c>
      <c r="AD17" s="21">
        <f t="shared" si="3"/>
        <v>21</v>
      </c>
      <c r="AE17" s="23">
        <f t="shared" si="4"/>
        <v>462</v>
      </c>
      <c r="AF17" s="23">
        <f t="shared" si="5"/>
        <v>104</v>
      </c>
    </row>
    <row r="18" spans="1:32" ht="27.75">
      <c r="A18" s="180"/>
      <c r="B18" s="37" t="s">
        <v>328</v>
      </c>
      <c r="C18" s="37">
        <v>59</v>
      </c>
      <c r="D18" s="37">
        <v>42</v>
      </c>
      <c r="E18" s="37">
        <v>33</v>
      </c>
      <c r="F18" s="37">
        <v>17</v>
      </c>
      <c r="G18" s="37">
        <v>73</v>
      </c>
      <c r="H18" s="37">
        <v>46</v>
      </c>
      <c r="I18" s="37">
        <v>29</v>
      </c>
      <c r="J18" s="37">
        <v>11</v>
      </c>
      <c r="K18" s="37">
        <v>73</v>
      </c>
      <c r="L18" s="37">
        <v>47</v>
      </c>
      <c r="M18" s="37">
        <v>34</v>
      </c>
      <c r="N18" s="37">
        <v>11</v>
      </c>
      <c r="O18" s="37">
        <v>55</v>
      </c>
      <c r="P18" s="37">
        <v>39</v>
      </c>
      <c r="Q18" s="37">
        <v>30</v>
      </c>
      <c r="R18" s="37">
        <v>8</v>
      </c>
      <c r="S18" s="37">
        <v>67</v>
      </c>
      <c r="T18" s="37">
        <v>39</v>
      </c>
      <c r="U18" s="37">
        <v>36</v>
      </c>
      <c r="V18" s="37">
        <v>17</v>
      </c>
      <c r="W18" s="37">
        <v>0</v>
      </c>
      <c r="X18" s="37">
        <v>0</v>
      </c>
      <c r="Y18" s="37">
        <v>0</v>
      </c>
      <c r="Z18" s="37">
        <v>0</v>
      </c>
      <c r="AA18" s="21">
        <f t="shared" si="0"/>
        <v>327</v>
      </c>
      <c r="AB18" s="21">
        <f t="shared" si="1"/>
        <v>213</v>
      </c>
      <c r="AC18" s="21">
        <f t="shared" si="2"/>
        <v>162</v>
      </c>
      <c r="AD18" s="21">
        <f t="shared" si="3"/>
        <v>64</v>
      </c>
      <c r="AE18" s="23">
        <f t="shared" si="4"/>
        <v>489</v>
      </c>
      <c r="AF18" s="23">
        <f t="shared" si="5"/>
        <v>277</v>
      </c>
    </row>
    <row r="19" spans="1:32" ht="27.75">
      <c r="A19" s="180"/>
      <c r="B19" s="21" t="s">
        <v>214</v>
      </c>
      <c r="C19" s="21">
        <f>SUM(C11:C18)</f>
        <v>890</v>
      </c>
      <c r="D19" s="21">
        <f aca="true" t="shared" si="6" ref="D19:Z19">SUM(D11:D18)</f>
        <v>566</v>
      </c>
      <c r="E19" s="21">
        <f t="shared" si="6"/>
        <v>424</v>
      </c>
      <c r="F19" s="21">
        <f t="shared" si="6"/>
        <v>201</v>
      </c>
      <c r="G19" s="21">
        <f t="shared" si="6"/>
        <v>990</v>
      </c>
      <c r="H19" s="21">
        <f t="shared" si="6"/>
        <v>397</v>
      </c>
      <c r="I19" s="21">
        <f t="shared" si="6"/>
        <v>439</v>
      </c>
      <c r="J19" s="21">
        <f t="shared" si="6"/>
        <v>133</v>
      </c>
      <c r="K19" s="21">
        <f t="shared" si="6"/>
        <v>937</v>
      </c>
      <c r="L19" s="21">
        <f t="shared" si="6"/>
        <v>289</v>
      </c>
      <c r="M19" s="21">
        <f t="shared" si="6"/>
        <v>205</v>
      </c>
      <c r="N19" s="21">
        <f t="shared" si="6"/>
        <v>81</v>
      </c>
      <c r="O19" s="21">
        <f t="shared" si="6"/>
        <v>780</v>
      </c>
      <c r="P19" s="21">
        <f t="shared" si="6"/>
        <v>223</v>
      </c>
      <c r="Q19" s="21">
        <f t="shared" si="6"/>
        <v>125</v>
      </c>
      <c r="R19" s="21">
        <f t="shared" si="6"/>
        <v>33</v>
      </c>
      <c r="S19" s="21">
        <f t="shared" si="6"/>
        <v>686</v>
      </c>
      <c r="T19" s="21">
        <f t="shared" si="6"/>
        <v>223</v>
      </c>
      <c r="U19" s="21">
        <f t="shared" si="6"/>
        <v>172</v>
      </c>
      <c r="V19" s="21">
        <f t="shared" si="6"/>
        <v>67</v>
      </c>
      <c r="W19" s="21">
        <f t="shared" si="6"/>
        <v>0</v>
      </c>
      <c r="X19" s="21">
        <f t="shared" si="6"/>
        <v>0</v>
      </c>
      <c r="Y19" s="21">
        <f t="shared" si="6"/>
        <v>0</v>
      </c>
      <c r="Z19" s="21">
        <f t="shared" si="6"/>
        <v>0</v>
      </c>
      <c r="AA19" s="21">
        <f t="shared" si="0"/>
        <v>4283</v>
      </c>
      <c r="AB19" s="21">
        <f t="shared" si="1"/>
        <v>1698</v>
      </c>
      <c r="AC19" s="21">
        <f t="shared" si="2"/>
        <v>1365</v>
      </c>
      <c r="AD19" s="21">
        <f t="shared" si="3"/>
        <v>515</v>
      </c>
      <c r="AE19" s="23">
        <f t="shared" si="4"/>
        <v>5648</v>
      </c>
      <c r="AF19" s="23">
        <f t="shared" si="5"/>
        <v>2213</v>
      </c>
    </row>
    <row r="20" spans="1:32" ht="27.75">
      <c r="A20" s="176" t="s">
        <v>329</v>
      </c>
      <c r="B20" s="176"/>
      <c r="C20" s="37">
        <v>163</v>
      </c>
      <c r="D20" s="37">
        <v>123</v>
      </c>
      <c r="E20" s="37">
        <v>32</v>
      </c>
      <c r="F20" s="37">
        <v>19</v>
      </c>
      <c r="G20" s="37">
        <v>188</v>
      </c>
      <c r="H20" s="37">
        <v>153</v>
      </c>
      <c r="I20" s="37">
        <v>43</v>
      </c>
      <c r="J20" s="37">
        <v>21</v>
      </c>
      <c r="K20" s="37">
        <v>200</v>
      </c>
      <c r="L20" s="37">
        <v>91</v>
      </c>
      <c r="M20" s="37">
        <v>16</v>
      </c>
      <c r="N20" s="37">
        <v>6</v>
      </c>
      <c r="O20" s="37">
        <v>165</v>
      </c>
      <c r="P20" s="37">
        <v>93</v>
      </c>
      <c r="Q20" s="37">
        <v>7</v>
      </c>
      <c r="R20" s="37">
        <v>3</v>
      </c>
      <c r="S20" s="37">
        <v>108</v>
      </c>
      <c r="T20" s="37">
        <v>67</v>
      </c>
      <c r="U20" s="37">
        <v>20</v>
      </c>
      <c r="V20" s="37">
        <v>9</v>
      </c>
      <c r="W20" s="37">
        <v>0</v>
      </c>
      <c r="X20" s="37">
        <v>0</v>
      </c>
      <c r="Y20" s="37">
        <v>0</v>
      </c>
      <c r="Z20" s="37">
        <v>0</v>
      </c>
      <c r="AA20" s="21">
        <f t="shared" si="0"/>
        <v>824</v>
      </c>
      <c r="AB20" s="21">
        <f t="shared" si="1"/>
        <v>527</v>
      </c>
      <c r="AC20" s="21">
        <f t="shared" si="2"/>
        <v>118</v>
      </c>
      <c r="AD20" s="21">
        <f t="shared" si="3"/>
        <v>58</v>
      </c>
      <c r="AE20" s="23">
        <f t="shared" si="4"/>
        <v>942</v>
      </c>
      <c r="AF20" s="23">
        <f t="shared" si="5"/>
        <v>585</v>
      </c>
    </row>
    <row r="21" spans="1:32" ht="27.75">
      <c r="A21" s="176" t="s">
        <v>308</v>
      </c>
      <c r="B21" s="176"/>
      <c r="C21" s="37">
        <v>212</v>
      </c>
      <c r="D21" s="37">
        <v>263</v>
      </c>
      <c r="E21" s="37">
        <v>114</v>
      </c>
      <c r="F21" s="37">
        <v>98</v>
      </c>
      <c r="G21" s="37">
        <v>279</v>
      </c>
      <c r="H21" s="37">
        <v>361</v>
      </c>
      <c r="I21" s="37">
        <v>44</v>
      </c>
      <c r="J21" s="37">
        <v>49</v>
      </c>
      <c r="K21" s="37">
        <v>167</v>
      </c>
      <c r="L21" s="37">
        <v>189</v>
      </c>
      <c r="M21" s="37">
        <v>1</v>
      </c>
      <c r="N21" s="37">
        <v>8</v>
      </c>
      <c r="O21" s="37">
        <v>121</v>
      </c>
      <c r="P21" s="37">
        <v>102</v>
      </c>
      <c r="Q21" s="37">
        <v>0</v>
      </c>
      <c r="R21" s="37">
        <v>3</v>
      </c>
      <c r="S21" s="37">
        <v>94</v>
      </c>
      <c r="T21" s="37">
        <v>92</v>
      </c>
      <c r="U21" s="37">
        <v>19</v>
      </c>
      <c r="V21" s="37">
        <v>13</v>
      </c>
      <c r="W21" s="37">
        <v>0</v>
      </c>
      <c r="X21" s="37">
        <v>0</v>
      </c>
      <c r="Y21" s="37">
        <v>0</v>
      </c>
      <c r="Z21" s="37">
        <v>0</v>
      </c>
      <c r="AA21" s="21">
        <f t="shared" si="0"/>
        <v>873</v>
      </c>
      <c r="AB21" s="21">
        <f t="shared" si="1"/>
        <v>1007</v>
      </c>
      <c r="AC21" s="21">
        <f t="shared" si="2"/>
        <v>178</v>
      </c>
      <c r="AD21" s="21">
        <f t="shared" si="3"/>
        <v>171</v>
      </c>
      <c r="AE21" s="23">
        <f t="shared" si="4"/>
        <v>1051</v>
      </c>
      <c r="AF21" s="23">
        <f t="shared" si="5"/>
        <v>1178</v>
      </c>
    </row>
    <row r="22" spans="1:32" ht="27.75">
      <c r="A22" s="176" t="s">
        <v>309</v>
      </c>
      <c r="B22" s="176"/>
      <c r="C22" s="37">
        <v>36</v>
      </c>
      <c r="D22" s="37">
        <v>79</v>
      </c>
      <c r="E22" s="37">
        <v>39</v>
      </c>
      <c r="F22" s="37">
        <v>25</v>
      </c>
      <c r="G22" s="37">
        <v>60</v>
      </c>
      <c r="H22" s="37">
        <v>83</v>
      </c>
      <c r="I22" s="37">
        <v>5</v>
      </c>
      <c r="J22" s="37">
        <v>2</v>
      </c>
      <c r="K22" s="37">
        <v>30</v>
      </c>
      <c r="L22" s="37">
        <v>62</v>
      </c>
      <c r="M22" s="37">
        <v>1</v>
      </c>
      <c r="N22" s="37">
        <v>1</v>
      </c>
      <c r="O22" s="37">
        <v>20</v>
      </c>
      <c r="P22" s="37">
        <v>40</v>
      </c>
      <c r="Q22" s="37">
        <v>1</v>
      </c>
      <c r="R22" s="37">
        <v>0</v>
      </c>
      <c r="S22" s="37">
        <v>7</v>
      </c>
      <c r="T22" s="37">
        <v>19</v>
      </c>
      <c r="U22" s="37">
        <v>2</v>
      </c>
      <c r="V22" s="37">
        <v>1</v>
      </c>
      <c r="W22" s="37">
        <v>0</v>
      </c>
      <c r="X22" s="37">
        <v>0</v>
      </c>
      <c r="Y22" s="37">
        <v>0</v>
      </c>
      <c r="Z22" s="37">
        <v>0</v>
      </c>
      <c r="AA22" s="21">
        <f t="shared" si="0"/>
        <v>153</v>
      </c>
      <c r="AB22" s="21">
        <f t="shared" si="1"/>
        <v>283</v>
      </c>
      <c r="AC22" s="21">
        <f t="shared" si="2"/>
        <v>48</v>
      </c>
      <c r="AD22" s="21">
        <f t="shared" si="3"/>
        <v>29</v>
      </c>
      <c r="AE22" s="23">
        <f t="shared" si="4"/>
        <v>201</v>
      </c>
      <c r="AF22" s="23">
        <f t="shared" si="5"/>
        <v>312</v>
      </c>
    </row>
    <row r="23" spans="1:32" ht="27.75">
      <c r="A23" s="176" t="s">
        <v>44</v>
      </c>
      <c r="B23" s="176"/>
      <c r="C23" s="37">
        <v>400</v>
      </c>
      <c r="D23" s="37">
        <v>582</v>
      </c>
      <c r="E23" s="37">
        <v>171</v>
      </c>
      <c r="F23" s="37">
        <v>157</v>
      </c>
      <c r="G23" s="37">
        <v>1002</v>
      </c>
      <c r="H23" s="37">
        <v>774</v>
      </c>
      <c r="I23" s="37">
        <v>125</v>
      </c>
      <c r="J23" s="37">
        <v>53</v>
      </c>
      <c r="K23" s="37">
        <v>1248</v>
      </c>
      <c r="L23" s="37">
        <v>787</v>
      </c>
      <c r="M23" s="37">
        <v>119</v>
      </c>
      <c r="N23" s="37">
        <v>106</v>
      </c>
      <c r="O23" s="37">
        <v>1137</v>
      </c>
      <c r="P23" s="37">
        <v>797</v>
      </c>
      <c r="Q23" s="37">
        <v>665</v>
      </c>
      <c r="R23" s="37">
        <v>344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21">
        <f t="shared" si="0"/>
        <v>3787</v>
      </c>
      <c r="AB23" s="21">
        <f t="shared" si="1"/>
        <v>2940</v>
      </c>
      <c r="AC23" s="21">
        <f t="shared" si="2"/>
        <v>1080</v>
      </c>
      <c r="AD23" s="21">
        <f t="shared" si="3"/>
        <v>660</v>
      </c>
      <c r="AE23" s="23">
        <f t="shared" si="4"/>
        <v>4867</v>
      </c>
      <c r="AF23" s="23">
        <f t="shared" si="5"/>
        <v>3600</v>
      </c>
    </row>
    <row r="24" spans="1:32" ht="27.75">
      <c r="A24" s="176" t="s">
        <v>304</v>
      </c>
      <c r="B24" s="176"/>
      <c r="C24" s="37">
        <v>128</v>
      </c>
      <c r="D24" s="37">
        <v>78</v>
      </c>
      <c r="E24" s="37">
        <v>75</v>
      </c>
      <c r="F24" s="37">
        <v>26</v>
      </c>
      <c r="G24" s="37">
        <v>154</v>
      </c>
      <c r="H24" s="37">
        <v>75</v>
      </c>
      <c r="I24" s="37">
        <v>15</v>
      </c>
      <c r="J24" s="37">
        <v>5</v>
      </c>
      <c r="K24" s="37">
        <v>108</v>
      </c>
      <c r="L24" s="37">
        <v>46</v>
      </c>
      <c r="M24" s="37">
        <v>12</v>
      </c>
      <c r="N24" s="37">
        <v>4</v>
      </c>
      <c r="O24" s="37">
        <v>91</v>
      </c>
      <c r="P24" s="37">
        <v>46</v>
      </c>
      <c r="Q24" s="37">
        <v>23</v>
      </c>
      <c r="R24" s="37">
        <v>13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21">
        <f t="shared" si="0"/>
        <v>481</v>
      </c>
      <c r="AB24" s="21">
        <f t="shared" si="1"/>
        <v>245</v>
      </c>
      <c r="AC24" s="21">
        <f t="shared" si="2"/>
        <v>125</v>
      </c>
      <c r="AD24" s="21">
        <f t="shared" si="3"/>
        <v>48</v>
      </c>
      <c r="AE24" s="23">
        <f t="shared" si="4"/>
        <v>606</v>
      </c>
      <c r="AF24" s="23">
        <f t="shared" si="5"/>
        <v>293</v>
      </c>
    </row>
    <row r="25" spans="1:32" ht="27.75">
      <c r="A25" s="176" t="s">
        <v>305</v>
      </c>
      <c r="B25" s="176"/>
      <c r="C25" s="37">
        <v>83</v>
      </c>
      <c r="D25" s="37">
        <v>43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21">
        <f t="shared" si="0"/>
        <v>83</v>
      </c>
      <c r="AB25" s="21">
        <f t="shared" si="1"/>
        <v>43</v>
      </c>
      <c r="AC25" s="21">
        <f t="shared" si="2"/>
        <v>0</v>
      </c>
      <c r="AD25" s="21">
        <f t="shared" si="3"/>
        <v>0</v>
      </c>
      <c r="AE25" s="23">
        <f t="shared" si="4"/>
        <v>83</v>
      </c>
      <c r="AF25" s="23">
        <f t="shared" si="5"/>
        <v>43</v>
      </c>
    </row>
    <row r="26" spans="1:32" ht="27.75">
      <c r="A26" s="174" t="s">
        <v>281</v>
      </c>
      <c r="B26" s="22" t="s">
        <v>46</v>
      </c>
      <c r="C26" s="22">
        <v>258</v>
      </c>
      <c r="D26" s="22">
        <v>769</v>
      </c>
      <c r="E26" s="22">
        <v>129</v>
      </c>
      <c r="F26" s="22">
        <v>447</v>
      </c>
      <c r="G26" s="22">
        <v>457</v>
      </c>
      <c r="H26" s="22">
        <v>941</v>
      </c>
      <c r="I26" s="22">
        <v>192</v>
      </c>
      <c r="J26" s="22">
        <v>342</v>
      </c>
      <c r="K26" s="22">
        <v>570</v>
      </c>
      <c r="L26" s="22">
        <v>962</v>
      </c>
      <c r="M26" s="22">
        <v>277</v>
      </c>
      <c r="N26" s="22">
        <v>504</v>
      </c>
      <c r="O26" s="22">
        <v>461</v>
      </c>
      <c r="P26" s="22">
        <v>791</v>
      </c>
      <c r="Q26" s="22">
        <v>404</v>
      </c>
      <c r="R26" s="22">
        <v>845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21">
        <f t="shared" si="0"/>
        <v>1746</v>
      </c>
      <c r="AB26" s="21">
        <f t="shared" si="1"/>
        <v>3463</v>
      </c>
      <c r="AC26" s="21">
        <f t="shared" si="2"/>
        <v>1002</v>
      </c>
      <c r="AD26" s="21">
        <f t="shared" si="3"/>
        <v>2138</v>
      </c>
      <c r="AE26" s="23">
        <f t="shared" si="4"/>
        <v>2748</v>
      </c>
      <c r="AF26" s="23">
        <f t="shared" si="5"/>
        <v>5601</v>
      </c>
    </row>
    <row r="27" spans="1:32" ht="27.75">
      <c r="A27" s="174"/>
      <c r="B27" s="22" t="s">
        <v>282</v>
      </c>
      <c r="C27" s="22">
        <v>283</v>
      </c>
      <c r="D27" s="22">
        <v>727</v>
      </c>
      <c r="E27" s="22">
        <v>159</v>
      </c>
      <c r="F27" s="22">
        <v>436</v>
      </c>
      <c r="G27" s="22">
        <v>280</v>
      </c>
      <c r="H27" s="22">
        <v>748</v>
      </c>
      <c r="I27" s="22">
        <v>68</v>
      </c>
      <c r="J27" s="22">
        <v>150</v>
      </c>
      <c r="K27" s="22">
        <v>503</v>
      </c>
      <c r="L27" s="22">
        <v>1323</v>
      </c>
      <c r="M27" s="22">
        <v>267</v>
      </c>
      <c r="N27" s="22">
        <v>594</v>
      </c>
      <c r="O27" s="22">
        <v>587</v>
      </c>
      <c r="P27" s="22">
        <v>1741</v>
      </c>
      <c r="Q27" s="22">
        <v>571</v>
      </c>
      <c r="R27" s="22">
        <v>1942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21">
        <f t="shared" si="0"/>
        <v>1653</v>
      </c>
      <c r="AB27" s="21">
        <f t="shared" si="1"/>
        <v>4539</v>
      </c>
      <c r="AC27" s="21">
        <f t="shared" si="2"/>
        <v>1065</v>
      </c>
      <c r="AD27" s="21">
        <f t="shared" si="3"/>
        <v>3122</v>
      </c>
      <c r="AE27" s="23">
        <f t="shared" si="4"/>
        <v>2718</v>
      </c>
      <c r="AF27" s="23">
        <f t="shared" si="5"/>
        <v>7661</v>
      </c>
    </row>
    <row r="28" spans="1:32" ht="27.75">
      <c r="A28" s="174"/>
      <c r="B28" s="22" t="s">
        <v>275</v>
      </c>
      <c r="C28" s="22">
        <v>145</v>
      </c>
      <c r="D28" s="22">
        <v>689</v>
      </c>
      <c r="E28" s="22">
        <v>143</v>
      </c>
      <c r="F28" s="22">
        <v>474</v>
      </c>
      <c r="G28" s="22">
        <v>72</v>
      </c>
      <c r="H28" s="22">
        <v>762</v>
      </c>
      <c r="I28" s="22">
        <v>71</v>
      </c>
      <c r="J28" s="22">
        <v>247</v>
      </c>
      <c r="K28" s="22">
        <v>185</v>
      </c>
      <c r="L28" s="22">
        <v>573</v>
      </c>
      <c r="M28" s="22">
        <v>76</v>
      </c>
      <c r="N28" s="22">
        <v>250</v>
      </c>
      <c r="O28" s="22">
        <v>133</v>
      </c>
      <c r="P28" s="22">
        <v>424</v>
      </c>
      <c r="Q28" s="22">
        <v>145</v>
      </c>
      <c r="R28" s="22">
        <v>470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21">
        <f t="shared" si="0"/>
        <v>535</v>
      </c>
      <c r="AB28" s="21">
        <f t="shared" si="1"/>
        <v>2448</v>
      </c>
      <c r="AC28" s="21">
        <f t="shared" si="2"/>
        <v>435</v>
      </c>
      <c r="AD28" s="21">
        <f t="shared" si="3"/>
        <v>1441</v>
      </c>
      <c r="AE28" s="23">
        <f t="shared" si="4"/>
        <v>970</v>
      </c>
      <c r="AF28" s="23">
        <f t="shared" si="5"/>
        <v>3889</v>
      </c>
    </row>
    <row r="29" spans="1:32" ht="27.75">
      <c r="A29" s="174"/>
      <c r="B29" s="22" t="s">
        <v>283</v>
      </c>
      <c r="C29" s="22">
        <v>11</v>
      </c>
      <c r="D29" s="22">
        <v>14</v>
      </c>
      <c r="E29" s="22">
        <v>3</v>
      </c>
      <c r="F29" s="22">
        <v>4</v>
      </c>
      <c r="G29" s="22">
        <v>8</v>
      </c>
      <c r="H29" s="22">
        <v>13</v>
      </c>
      <c r="I29" s="22">
        <v>2</v>
      </c>
      <c r="J29" s="22">
        <v>4</v>
      </c>
      <c r="K29" s="22">
        <v>1</v>
      </c>
      <c r="L29" s="22">
        <v>1</v>
      </c>
      <c r="M29" s="22">
        <v>1</v>
      </c>
      <c r="N29" s="22">
        <v>4</v>
      </c>
      <c r="O29" s="22">
        <v>10</v>
      </c>
      <c r="P29" s="22">
        <v>17</v>
      </c>
      <c r="Q29" s="22">
        <v>4</v>
      </c>
      <c r="R29" s="22">
        <v>5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21">
        <f t="shared" si="0"/>
        <v>30</v>
      </c>
      <c r="AB29" s="21">
        <f t="shared" si="1"/>
        <v>45</v>
      </c>
      <c r="AC29" s="21">
        <f t="shared" si="2"/>
        <v>10</v>
      </c>
      <c r="AD29" s="21">
        <f t="shared" si="3"/>
        <v>17</v>
      </c>
      <c r="AE29" s="23">
        <f t="shared" si="4"/>
        <v>40</v>
      </c>
      <c r="AF29" s="23">
        <f t="shared" si="5"/>
        <v>62</v>
      </c>
    </row>
    <row r="30" spans="1:32" ht="27.75">
      <c r="A30" s="174"/>
      <c r="B30" s="22" t="s">
        <v>284</v>
      </c>
      <c r="C30" s="22">
        <v>24</v>
      </c>
      <c r="D30" s="22">
        <v>23</v>
      </c>
      <c r="E30" s="22">
        <v>7</v>
      </c>
      <c r="F30" s="22">
        <v>10</v>
      </c>
      <c r="G30" s="22">
        <v>15</v>
      </c>
      <c r="H30" s="22">
        <v>18</v>
      </c>
      <c r="I30" s="22">
        <v>3</v>
      </c>
      <c r="J30" s="22">
        <v>2</v>
      </c>
      <c r="K30" s="22">
        <v>12</v>
      </c>
      <c r="L30" s="22">
        <v>10</v>
      </c>
      <c r="M30" s="22">
        <v>4</v>
      </c>
      <c r="N30" s="22">
        <v>4</v>
      </c>
      <c r="O30" s="22">
        <v>14</v>
      </c>
      <c r="P30" s="22">
        <v>12</v>
      </c>
      <c r="Q30" s="22">
        <v>2</v>
      </c>
      <c r="R30" s="22">
        <v>4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21">
        <f t="shared" si="0"/>
        <v>65</v>
      </c>
      <c r="AB30" s="21">
        <f t="shared" si="1"/>
        <v>63</v>
      </c>
      <c r="AC30" s="21">
        <f t="shared" si="2"/>
        <v>16</v>
      </c>
      <c r="AD30" s="21">
        <f t="shared" si="3"/>
        <v>20</v>
      </c>
      <c r="AE30" s="23">
        <f t="shared" si="4"/>
        <v>81</v>
      </c>
      <c r="AF30" s="23">
        <f t="shared" si="5"/>
        <v>83</v>
      </c>
    </row>
    <row r="31" spans="1:32" ht="27.75">
      <c r="A31" s="174"/>
      <c r="B31" s="22" t="s">
        <v>285</v>
      </c>
      <c r="C31" s="22">
        <v>15</v>
      </c>
      <c r="D31" s="22">
        <v>20</v>
      </c>
      <c r="E31" s="22">
        <v>6</v>
      </c>
      <c r="F31" s="22">
        <v>5</v>
      </c>
      <c r="G31" s="22">
        <v>14</v>
      </c>
      <c r="H31" s="22">
        <v>20</v>
      </c>
      <c r="I31" s="22">
        <v>11</v>
      </c>
      <c r="J31" s="22">
        <v>6</v>
      </c>
      <c r="K31" s="22">
        <v>24</v>
      </c>
      <c r="L31" s="22">
        <v>24</v>
      </c>
      <c r="M31" s="22">
        <v>3</v>
      </c>
      <c r="N31" s="22">
        <v>5</v>
      </c>
      <c r="O31" s="22">
        <v>12</v>
      </c>
      <c r="P31" s="22">
        <v>13</v>
      </c>
      <c r="Q31" s="22">
        <v>4</v>
      </c>
      <c r="R31" s="22">
        <v>6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21">
        <f t="shared" si="0"/>
        <v>65</v>
      </c>
      <c r="AB31" s="21">
        <f t="shared" si="1"/>
        <v>77</v>
      </c>
      <c r="AC31" s="21">
        <f t="shared" si="2"/>
        <v>24</v>
      </c>
      <c r="AD31" s="21">
        <f t="shared" si="3"/>
        <v>22</v>
      </c>
      <c r="AE31" s="23">
        <f t="shared" si="4"/>
        <v>89</v>
      </c>
      <c r="AF31" s="23">
        <f t="shared" si="5"/>
        <v>99</v>
      </c>
    </row>
    <row r="32" spans="1:32" ht="27.75">
      <c r="A32" s="174"/>
      <c r="B32" s="22" t="s">
        <v>286</v>
      </c>
      <c r="C32" s="22">
        <v>15</v>
      </c>
      <c r="D32" s="22">
        <v>26</v>
      </c>
      <c r="E32" s="22">
        <v>10</v>
      </c>
      <c r="F32" s="22">
        <v>7</v>
      </c>
      <c r="G32" s="22">
        <v>15</v>
      </c>
      <c r="H32" s="22">
        <v>17</v>
      </c>
      <c r="I32" s="22">
        <v>8</v>
      </c>
      <c r="J32" s="22">
        <v>12</v>
      </c>
      <c r="K32" s="22">
        <v>22</v>
      </c>
      <c r="L32" s="22">
        <v>18</v>
      </c>
      <c r="M32" s="22">
        <v>3</v>
      </c>
      <c r="N32" s="22">
        <v>1</v>
      </c>
      <c r="O32" s="22">
        <v>9</v>
      </c>
      <c r="P32" s="22">
        <v>24</v>
      </c>
      <c r="Q32" s="22">
        <v>0</v>
      </c>
      <c r="R32" s="22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21">
        <f t="shared" si="0"/>
        <v>61</v>
      </c>
      <c r="AB32" s="21">
        <f t="shared" si="1"/>
        <v>85</v>
      </c>
      <c r="AC32" s="21">
        <f t="shared" si="2"/>
        <v>21</v>
      </c>
      <c r="AD32" s="21">
        <f t="shared" si="3"/>
        <v>20</v>
      </c>
      <c r="AE32" s="23">
        <f t="shared" si="4"/>
        <v>82</v>
      </c>
      <c r="AF32" s="23">
        <f t="shared" si="5"/>
        <v>105</v>
      </c>
    </row>
    <row r="33" spans="1:32" ht="27.75">
      <c r="A33" s="174"/>
      <c r="B33" s="22" t="s">
        <v>163</v>
      </c>
      <c r="C33" s="22">
        <v>156</v>
      </c>
      <c r="D33" s="22">
        <v>217</v>
      </c>
      <c r="E33" s="22">
        <v>104</v>
      </c>
      <c r="F33" s="22">
        <v>183</v>
      </c>
      <c r="G33" s="22">
        <v>205</v>
      </c>
      <c r="H33" s="22">
        <v>279</v>
      </c>
      <c r="I33" s="22">
        <v>59</v>
      </c>
      <c r="J33" s="22">
        <v>81</v>
      </c>
      <c r="K33" s="22">
        <v>180</v>
      </c>
      <c r="L33" s="22">
        <v>245</v>
      </c>
      <c r="M33" s="22">
        <v>55</v>
      </c>
      <c r="N33" s="22">
        <v>92</v>
      </c>
      <c r="O33" s="22">
        <v>192</v>
      </c>
      <c r="P33" s="22">
        <v>241</v>
      </c>
      <c r="Q33" s="22">
        <v>190</v>
      </c>
      <c r="R33" s="22">
        <v>194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21">
        <f t="shared" si="0"/>
        <v>733</v>
      </c>
      <c r="AB33" s="21">
        <f t="shared" si="1"/>
        <v>982</v>
      </c>
      <c r="AC33" s="21">
        <f t="shared" si="2"/>
        <v>408</v>
      </c>
      <c r="AD33" s="21">
        <f t="shared" si="3"/>
        <v>550</v>
      </c>
      <c r="AE33" s="23">
        <f t="shared" si="4"/>
        <v>1141</v>
      </c>
      <c r="AF33" s="23">
        <f t="shared" si="5"/>
        <v>1532</v>
      </c>
    </row>
    <row r="34" spans="1:32" ht="27.75">
      <c r="A34" s="174"/>
      <c r="B34" s="22" t="s">
        <v>287</v>
      </c>
      <c r="C34" s="22">
        <v>125</v>
      </c>
      <c r="D34" s="22">
        <v>275</v>
      </c>
      <c r="E34" s="22">
        <v>143</v>
      </c>
      <c r="F34" s="22">
        <v>290</v>
      </c>
      <c r="G34" s="22">
        <v>181</v>
      </c>
      <c r="H34" s="22">
        <v>271</v>
      </c>
      <c r="I34" s="22">
        <v>71</v>
      </c>
      <c r="J34" s="22">
        <v>97</v>
      </c>
      <c r="K34" s="22">
        <v>174</v>
      </c>
      <c r="L34" s="22">
        <v>206</v>
      </c>
      <c r="M34" s="22">
        <v>47</v>
      </c>
      <c r="N34" s="22">
        <v>68</v>
      </c>
      <c r="O34" s="22">
        <v>146</v>
      </c>
      <c r="P34" s="22">
        <v>183</v>
      </c>
      <c r="Q34" s="22">
        <v>82</v>
      </c>
      <c r="R34" s="22">
        <v>126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21">
        <f t="shared" si="0"/>
        <v>626</v>
      </c>
      <c r="AB34" s="21">
        <f t="shared" si="1"/>
        <v>935</v>
      </c>
      <c r="AC34" s="21">
        <f t="shared" si="2"/>
        <v>343</v>
      </c>
      <c r="AD34" s="21">
        <f t="shared" si="3"/>
        <v>581</v>
      </c>
      <c r="AE34" s="23">
        <f t="shared" si="4"/>
        <v>969</v>
      </c>
      <c r="AF34" s="23">
        <f t="shared" si="5"/>
        <v>1516</v>
      </c>
    </row>
    <row r="35" spans="1:32" ht="27.75">
      <c r="A35" s="174"/>
      <c r="B35" s="22" t="s">
        <v>288</v>
      </c>
      <c r="C35" s="22">
        <v>149</v>
      </c>
      <c r="D35" s="22">
        <v>173</v>
      </c>
      <c r="E35" s="22">
        <v>52</v>
      </c>
      <c r="F35" s="22">
        <v>74</v>
      </c>
      <c r="G35" s="22">
        <v>123</v>
      </c>
      <c r="H35" s="22">
        <v>147</v>
      </c>
      <c r="I35" s="22">
        <v>71</v>
      </c>
      <c r="J35" s="22">
        <v>77</v>
      </c>
      <c r="K35" s="22">
        <v>131</v>
      </c>
      <c r="L35" s="22">
        <v>152</v>
      </c>
      <c r="M35" s="22">
        <v>42</v>
      </c>
      <c r="N35" s="22">
        <v>65</v>
      </c>
      <c r="O35" s="22">
        <v>103</v>
      </c>
      <c r="P35" s="22">
        <v>131</v>
      </c>
      <c r="Q35" s="22">
        <v>118</v>
      </c>
      <c r="R35" s="22">
        <v>192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21">
        <f t="shared" si="0"/>
        <v>506</v>
      </c>
      <c r="AB35" s="21">
        <f t="shared" si="1"/>
        <v>603</v>
      </c>
      <c r="AC35" s="21">
        <f t="shared" si="2"/>
        <v>283</v>
      </c>
      <c r="AD35" s="21">
        <f t="shared" si="3"/>
        <v>408</v>
      </c>
      <c r="AE35" s="23">
        <f t="shared" si="4"/>
        <v>789</v>
      </c>
      <c r="AF35" s="23">
        <f t="shared" si="5"/>
        <v>1011</v>
      </c>
    </row>
    <row r="36" spans="1:32" ht="27.75">
      <c r="A36" s="174"/>
      <c r="B36" s="22" t="s">
        <v>124</v>
      </c>
      <c r="C36" s="22">
        <v>107</v>
      </c>
      <c r="D36" s="22">
        <v>339</v>
      </c>
      <c r="E36" s="22">
        <v>87</v>
      </c>
      <c r="F36" s="22">
        <v>254</v>
      </c>
      <c r="G36" s="22">
        <v>170</v>
      </c>
      <c r="H36" s="22">
        <v>281</v>
      </c>
      <c r="I36" s="22">
        <v>91</v>
      </c>
      <c r="J36" s="22">
        <v>134</v>
      </c>
      <c r="K36" s="22">
        <v>187</v>
      </c>
      <c r="L36" s="22">
        <v>346</v>
      </c>
      <c r="M36" s="22">
        <v>68</v>
      </c>
      <c r="N36" s="22">
        <v>130</v>
      </c>
      <c r="O36" s="22">
        <v>108</v>
      </c>
      <c r="P36" s="22">
        <v>202</v>
      </c>
      <c r="Q36" s="22">
        <v>144</v>
      </c>
      <c r="R36" s="22">
        <v>215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21">
        <f t="shared" si="0"/>
        <v>572</v>
      </c>
      <c r="AB36" s="21">
        <f t="shared" si="1"/>
        <v>1168</v>
      </c>
      <c r="AC36" s="21">
        <f t="shared" si="2"/>
        <v>390</v>
      </c>
      <c r="AD36" s="21">
        <f t="shared" si="3"/>
        <v>733</v>
      </c>
      <c r="AE36" s="23">
        <f t="shared" si="4"/>
        <v>962</v>
      </c>
      <c r="AF36" s="23">
        <f t="shared" si="5"/>
        <v>1901</v>
      </c>
    </row>
    <row r="37" spans="1:32" ht="27.75">
      <c r="A37" s="174"/>
      <c r="B37" s="22" t="s">
        <v>289</v>
      </c>
      <c r="C37" s="22">
        <v>63</v>
      </c>
      <c r="D37" s="22">
        <v>160</v>
      </c>
      <c r="E37" s="22">
        <v>49</v>
      </c>
      <c r="F37" s="22">
        <v>149</v>
      </c>
      <c r="G37" s="22">
        <v>55</v>
      </c>
      <c r="H37" s="22">
        <v>197</v>
      </c>
      <c r="I37" s="22">
        <v>47</v>
      </c>
      <c r="J37" s="22">
        <v>105</v>
      </c>
      <c r="K37" s="22">
        <v>51</v>
      </c>
      <c r="L37" s="22">
        <v>275</v>
      </c>
      <c r="M37" s="22">
        <v>25</v>
      </c>
      <c r="N37" s="22">
        <v>101</v>
      </c>
      <c r="O37" s="22">
        <v>57</v>
      </c>
      <c r="P37" s="22">
        <v>245</v>
      </c>
      <c r="Q37" s="22">
        <v>16</v>
      </c>
      <c r="R37" s="22">
        <v>97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21">
        <f t="shared" si="0"/>
        <v>226</v>
      </c>
      <c r="AB37" s="21">
        <f t="shared" si="1"/>
        <v>877</v>
      </c>
      <c r="AC37" s="21">
        <f t="shared" si="2"/>
        <v>137</v>
      </c>
      <c r="AD37" s="21">
        <f t="shared" si="3"/>
        <v>452</v>
      </c>
      <c r="AE37" s="23">
        <f t="shared" si="4"/>
        <v>363</v>
      </c>
      <c r="AF37" s="23">
        <f t="shared" si="5"/>
        <v>1329</v>
      </c>
    </row>
    <row r="38" spans="1:32" ht="27.75">
      <c r="A38" s="174"/>
      <c r="B38" s="22" t="s">
        <v>290</v>
      </c>
      <c r="C38" s="22">
        <v>50</v>
      </c>
      <c r="D38" s="22">
        <v>64</v>
      </c>
      <c r="E38" s="22">
        <v>63</v>
      </c>
      <c r="F38" s="22">
        <v>74</v>
      </c>
      <c r="G38" s="22">
        <v>110</v>
      </c>
      <c r="H38" s="22">
        <v>153</v>
      </c>
      <c r="I38" s="22">
        <v>18</v>
      </c>
      <c r="J38" s="22">
        <v>27</v>
      </c>
      <c r="K38" s="22">
        <v>68</v>
      </c>
      <c r="L38" s="22">
        <v>91</v>
      </c>
      <c r="M38" s="22">
        <v>16</v>
      </c>
      <c r="N38" s="22">
        <v>30</v>
      </c>
      <c r="O38" s="22">
        <v>77</v>
      </c>
      <c r="P38" s="22">
        <v>108</v>
      </c>
      <c r="Q38" s="22">
        <v>63</v>
      </c>
      <c r="R38" s="22">
        <v>86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21">
        <f t="shared" si="0"/>
        <v>305</v>
      </c>
      <c r="AB38" s="21">
        <f t="shared" si="1"/>
        <v>416</v>
      </c>
      <c r="AC38" s="21">
        <f t="shared" si="2"/>
        <v>160</v>
      </c>
      <c r="AD38" s="21">
        <f t="shared" si="3"/>
        <v>217</v>
      </c>
      <c r="AE38" s="23">
        <f t="shared" si="4"/>
        <v>465</v>
      </c>
      <c r="AF38" s="23">
        <f t="shared" si="5"/>
        <v>633</v>
      </c>
    </row>
    <row r="39" spans="1:32" ht="27.75">
      <c r="A39" s="174"/>
      <c r="B39" s="21" t="s">
        <v>291</v>
      </c>
      <c r="C39" s="21">
        <f>SUM(C26:C38)</f>
        <v>1401</v>
      </c>
      <c r="D39" s="21">
        <f aca="true" t="shared" si="7" ref="D39:Z39">SUM(D26:D38)</f>
        <v>3496</v>
      </c>
      <c r="E39" s="21">
        <f t="shared" si="7"/>
        <v>955</v>
      </c>
      <c r="F39" s="21">
        <f t="shared" si="7"/>
        <v>2407</v>
      </c>
      <c r="G39" s="21">
        <f t="shared" si="7"/>
        <v>1705</v>
      </c>
      <c r="H39" s="21">
        <f t="shared" si="7"/>
        <v>3847</v>
      </c>
      <c r="I39" s="21">
        <f t="shared" si="7"/>
        <v>712</v>
      </c>
      <c r="J39" s="21">
        <f t="shared" si="7"/>
        <v>1284</v>
      </c>
      <c r="K39" s="21">
        <f t="shared" si="7"/>
        <v>2108</v>
      </c>
      <c r="L39" s="21">
        <f t="shared" si="7"/>
        <v>4226</v>
      </c>
      <c r="M39" s="21">
        <f t="shared" si="7"/>
        <v>884</v>
      </c>
      <c r="N39" s="21">
        <f t="shared" si="7"/>
        <v>1848</v>
      </c>
      <c r="O39" s="21">
        <f t="shared" si="7"/>
        <v>1909</v>
      </c>
      <c r="P39" s="21">
        <f t="shared" si="7"/>
        <v>4132</v>
      </c>
      <c r="Q39" s="21">
        <f t="shared" si="7"/>
        <v>1743</v>
      </c>
      <c r="R39" s="21">
        <f t="shared" si="7"/>
        <v>4182</v>
      </c>
      <c r="S39" s="21">
        <f t="shared" si="7"/>
        <v>0</v>
      </c>
      <c r="T39" s="21">
        <f t="shared" si="7"/>
        <v>0</v>
      </c>
      <c r="U39" s="21">
        <f t="shared" si="7"/>
        <v>0</v>
      </c>
      <c r="V39" s="21">
        <f t="shared" si="7"/>
        <v>0</v>
      </c>
      <c r="W39" s="21">
        <f t="shared" si="7"/>
        <v>0</v>
      </c>
      <c r="X39" s="21">
        <f t="shared" si="7"/>
        <v>0</v>
      </c>
      <c r="Y39" s="21">
        <f t="shared" si="7"/>
        <v>0</v>
      </c>
      <c r="Z39" s="21">
        <f t="shared" si="7"/>
        <v>0</v>
      </c>
      <c r="AA39" s="21">
        <f t="shared" si="0"/>
        <v>7123</v>
      </c>
      <c r="AB39" s="21">
        <f t="shared" si="1"/>
        <v>15701</v>
      </c>
      <c r="AC39" s="21">
        <f t="shared" si="2"/>
        <v>4294</v>
      </c>
      <c r="AD39" s="21">
        <f t="shared" si="3"/>
        <v>9721</v>
      </c>
      <c r="AE39" s="23">
        <f t="shared" si="4"/>
        <v>11417</v>
      </c>
      <c r="AF39" s="23">
        <f t="shared" si="5"/>
        <v>25422</v>
      </c>
    </row>
    <row r="40" spans="1:32" ht="27.75">
      <c r="A40" s="174" t="s">
        <v>292</v>
      </c>
      <c r="B40" s="37" t="s">
        <v>46</v>
      </c>
      <c r="C40" s="37">
        <v>71</v>
      </c>
      <c r="D40" s="37">
        <v>168</v>
      </c>
      <c r="E40" s="37">
        <v>38</v>
      </c>
      <c r="F40" s="37">
        <v>47</v>
      </c>
      <c r="G40" s="37">
        <v>89</v>
      </c>
      <c r="H40" s="37">
        <v>186</v>
      </c>
      <c r="I40" s="37">
        <v>28</v>
      </c>
      <c r="J40" s="37">
        <v>53</v>
      </c>
      <c r="K40" s="37">
        <v>79</v>
      </c>
      <c r="L40" s="37">
        <v>134</v>
      </c>
      <c r="M40" s="37">
        <v>34</v>
      </c>
      <c r="N40" s="37">
        <v>91</v>
      </c>
      <c r="O40" s="37">
        <v>69</v>
      </c>
      <c r="P40" s="37">
        <v>151</v>
      </c>
      <c r="Q40" s="37">
        <v>15</v>
      </c>
      <c r="R40" s="37">
        <v>66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21">
        <f t="shared" si="0"/>
        <v>308</v>
      </c>
      <c r="AB40" s="21">
        <f t="shared" si="1"/>
        <v>639</v>
      </c>
      <c r="AC40" s="21">
        <f t="shared" si="2"/>
        <v>115</v>
      </c>
      <c r="AD40" s="21">
        <f t="shared" si="3"/>
        <v>257</v>
      </c>
      <c r="AE40" s="23">
        <f t="shared" si="4"/>
        <v>423</v>
      </c>
      <c r="AF40" s="23">
        <f t="shared" si="5"/>
        <v>896</v>
      </c>
    </row>
    <row r="41" spans="1:32" ht="27.75">
      <c r="A41" s="175"/>
      <c r="B41" s="37" t="s">
        <v>163</v>
      </c>
      <c r="C41" s="37">
        <v>84</v>
      </c>
      <c r="D41" s="37">
        <v>82</v>
      </c>
      <c r="E41" s="37">
        <v>30</v>
      </c>
      <c r="F41" s="37">
        <v>41</v>
      </c>
      <c r="G41" s="37">
        <v>113</v>
      </c>
      <c r="H41" s="37">
        <v>72</v>
      </c>
      <c r="I41" s="37">
        <v>13</v>
      </c>
      <c r="J41" s="37">
        <v>14</v>
      </c>
      <c r="K41" s="37">
        <v>98</v>
      </c>
      <c r="L41" s="37">
        <v>61</v>
      </c>
      <c r="M41" s="37">
        <v>4</v>
      </c>
      <c r="N41" s="37">
        <v>5</v>
      </c>
      <c r="O41" s="37">
        <v>87</v>
      </c>
      <c r="P41" s="37">
        <v>76</v>
      </c>
      <c r="Q41" s="37">
        <v>15</v>
      </c>
      <c r="R41" s="37">
        <v>39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21">
        <f t="shared" si="0"/>
        <v>382</v>
      </c>
      <c r="AB41" s="21">
        <f t="shared" si="1"/>
        <v>291</v>
      </c>
      <c r="AC41" s="21">
        <f t="shared" si="2"/>
        <v>62</v>
      </c>
      <c r="AD41" s="21">
        <f t="shared" si="3"/>
        <v>99</v>
      </c>
      <c r="AE41" s="23">
        <f t="shared" si="4"/>
        <v>444</v>
      </c>
      <c r="AF41" s="23">
        <f t="shared" si="5"/>
        <v>390</v>
      </c>
    </row>
    <row r="42" spans="1:32" ht="27.75">
      <c r="A42" s="175"/>
      <c r="B42" s="37" t="s">
        <v>293</v>
      </c>
      <c r="C42" s="37">
        <v>79</v>
      </c>
      <c r="D42" s="37">
        <v>66</v>
      </c>
      <c r="E42" s="37">
        <v>29</v>
      </c>
      <c r="F42" s="37">
        <v>26</v>
      </c>
      <c r="G42" s="37">
        <v>51</v>
      </c>
      <c r="H42" s="37">
        <v>63</v>
      </c>
      <c r="I42" s="37">
        <v>23</v>
      </c>
      <c r="J42" s="37">
        <v>20</v>
      </c>
      <c r="K42" s="37">
        <v>72</v>
      </c>
      <c r="L42" s="37">
        <v>62</v>
      </c>
      <c r="M42" s="37">
        <v>9</v>
      </c>
      <c r="N42" s="37">
        <v>5</v>
      </c>
      <c r="O42" s="37">
        <v>38</v>
      </c>
      <c r="P42" s="37">
        <v>33</v>
      </c>
      <c r="Q42" s="37">
        <v>18</v>
      </c>
      <c r="R42" s="37">
        <v>22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21">
        <f t="shared" si="0"/>
        <v>240</v>
      </c>
      <c r="AB42" s="21">
        <f t="shared" si="1"/>
        <v>224</v>
      </c>
      <c r="AC42" s="21">
        <f t="shared" si="2"/>
        <v>79</v>
      </c>
      <c r="AD42" s="21">
        <f t="shared" si="3"/>
        <v>73</v>
      </c>
      <c r="AE42" s="23">
        <f t="shared" si="4"/>
        <v>319</v>
      </c>
      <c r="AF42" s="23">
        <f t="shared" si="5"/>
        <v>297</v>
      </c>
    </row>
    <row r="43" spans="1:32" ht="27.75">
      <c r="A43" s="175"/>
      <c r="B43" s="37" t="s">
        <v>202</v>
      </c>
      <c r="C43" s="37">
        <v>20</v>
      </c>
      <c r="D43" s="37">
        <v>34</v>
      </c>
      <c r="E43" s="37">
        <v>9</v>
      </c>
      <c r="F43" s="37">
        <v>8</v>
      </c>
      <c r="G43" s="37">
        <v>16</v>
      </c>
      <c r="H43" s="37">
        <v>25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21">
        <f t="shared" si="0"/>
        <v>36</v>
      </c>
      <c r="AB43" s="21">
        <f t="shared" si="1"/>
        <v>59</v>
      </c>
      <c r="AC43" s="21">
        <f t="shared" si="2"/>
        <v>9</v>
      </c>
      <c r="AD43" s="21">
        <f t="shared" si="3"/>
        <v>8</v>
      </c>
      <c r="AE43" s="23">
        <f t="shared" si="4"/>
        <v>45</v>
      </c>
      <c r="AF43" s="23">
        <f t="shared" si="5"/>
        <v>67</v>
      </c>
    </row>
    <row r="44" spans="1:32" ht="27.75">
      <c r="A44" s="175"/>
      <c r="B44" s="37" t="s">
        <v>294</v>
      </c>
      <c r="C44" s="37">
        <v>10</v>
      </c>
      <c r="D44" s="37">
        <v>46</v>
      </c>
      <c r="E44" s="37">
        <v>9</v>
      </c>
      <c r="F44" s="37">
        <v>14</v>
      </c>
      <c r="G44" s="37">
        <v>5</v>
      </c>
      <c r="H44" s="37">
        <v>38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21">
        <f t="shared" si="0"/>
        <v>15</v>
      </c>
      <c r="AB44" s="21">
        <f t="shared" si="1"/>
        <v>84</v>
      </c>
      <c r="AC44" s="21">
        <f t="shared" si="2"/>
        <v>9</v>
      </c>
      <c r="AD44" s="21">
        <f t="shared" si="3"/>
        <v>14</v>
      </c>
      <c r="AE44" s="23">
        <f t="shared" si="4"/>
        <v>24</v>
      </c>
      <c r="AF44" s="23">
        <f t="shared" si="5"/>
        <v>98</v>
      </c>
    </row>
    <row r="45" spans="1:32" ht="27.75">
      <c r="A45" s="175"/>
      <c r="B45" s="21" t="s">
        <v>291</v>
      </c>
      <c r="C45" s="21">
        <f>SUM(C40:C44)</f>
        <v>264</v>
      </c>
      <c r="D45" s="21">
        <f aca="true" t="shared" si="8" ref="D45:Z45">SUM(D40:D44)</f>
        <v>396</v>
      </c>
      <c r="E45" s="21">
        <f t="shared" si="8"/>
        <v>115</v>
      </c>
      <c r="F45" s="21">
        <f t="shared" si="8"/>
        <v>136</v>
      </c>
      <c r="G45" s="21">
        <f t="shared" si="8"/>
        <v>274</v>
      </c>
      <c r="H45" s="21">
        <f t="shared" si="8"/>
        <v>384</v>
      </c>
      <c r="I45" s="21">
        <f t="shared" si="8"/>
        <v>64</v>
      </c>
      <c r="J45" s="21">
        <f t="shared" si="8"/>
        <v>87</v>
      </c>
      <c r="K45" s="21">
        <f t="shared" si="8"/>
        <v>249</v>
      </c>
      <c r="L45" s="21">
        <f t="shared" si="8"/>
        <v>257</v>
      </c>
      <c r="M45" s="21">
        <f t="shared" si="8"/>
        <v>47</v>
      </c>
      <c r="N45" s="21">
        <f t="shared" si="8"/>
        <v>101</v>
      </c>
      <c r="O45" s="21">
        <f t="shared" si="8"/>
        <v>194</v>
      </c>
      <c r="P45" s="21">
        <f t="shared" si="8"/>
        <v>260</v>
      </c>
      <c r="Q45" s="21">
        <f t="shared" si="8"/>
        <v>48</v>
      </c>
      <c r="R45" s="21">
        <f t="shared" si="8"/>
        <v>127</v>
      </c>
      <c r="S45" s="21">
        <f t="shared" si="8"/>
        <v>0</v>
      </c>
      <c r="T45" s="21">
        <f t="shared" si="8"/>
        <v>0</v>
      </c>
      <c r="U45" s="21">
        <f t="shared" si="8"/>
        <v>0</v>
      </c>
      <c r="V45" s="21">
        <f t="shared" si="8"/>
        <v>0</v>
      </c>
      <c r="W45" s="21">
        <f t="shared" si="8"/>
        <v>0</v>
      </c>
      <c r="X45" s="21">
        <f t="shared" si="8"/>
        <v>0</v>
      </c>
      <c r="Y45" s="21">
        <f t="shared" si="8"/>
        <v>0</v>
      </c>
      <c r="Z45" s="21">
        <f t="shared" si="8"/>
        <v>0</v>
      </c>
      <c r="AA45" s="21">
        <f t="shared" si="0"/>
        <v>981</v>
      </c>
      <c r="AB45" s="21">
        <f t="shared" si="1"/>
        <v>1297</v>
      </c>
      <c r="AC45" s="21">
        <f t="shared" si="2"/>
        <v>274</v>
      </c>
      <c r="AD45" s="21">
        <f t="shared" si="3"/>
        <v>451</v>
      </c>
      <c r="AE45" s="23">
        <f t="shared" si="4"/>
        <v>1255</v>
      </c>
      <c r="AF45" s="23">
        <f t="shared" si="5"/>
        <v>1748</v>
      </c>
    </row>
    <row r="46" spans="1:32" ht="26.25" customHeight="1">
      <c r="A46" s="174" t="s">
        <v>295</v>
      </c>
      <c r="B46" s="37" t="s">
        <v>46</v>
      </c>
      <c r="C46" s="37">
        <v>50</v>
      </c>
      <c r="D46" s="37">
        <v>197</v>
      </c>
      <c r="E46" s="37">
        <v>33</v>
      </c>
      <c r="F46" s="37">
        <v>90</v>
      </c>
      <c r="G46" s="37">
        <v>106</v>
      </c>
      <c r="H46" s="37">
        <v>233</v>
      </c>
      <c r="I46" s="37">
        <v>48</v>
      </c>
      <c r="J46" s="37">
        <v>76</v>
      </c>
      <c r="K46" s="37">
        <v>98</v>
      </c>
      <c r="L46" s="37">
        <v>229</v>
      </c>
      <c r="M46" s="37">
        <v>28</v>
      </c>
      <c r="N46" s="37">
        <v>39</v>
      </c>
      <c r="O46" s="37">
        <v>111</v>
      </c>
      <c r="P46" s="37">
        <v>242</v>
      </c>
      <c r="Q46" s="37">
        <v>34</v>
      </c>
      <c r="R46" s="37">
        <v>11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21">
        <f t="shared" si="0"/>
        <v>365</v>
      </c>
      <c r="AB46" s="21">
        <f t="shared" si="1"/>
        <v>901</v>
      </c>
      <c r="AC46" s="21">
        <f t="shared" si="2"/>
        <v>143</v>
      </c>
      <c r="AD46" s="21">
        <f t="shared" si="3"/>
        <v>216</v>
      </c>
      <c r="AE46" s="23">
        <f t="shared" si="4"/>
        <v>508</v>
      </c>
      <c r="AF46" s="23">
        <f t="shared" si="5"/>
        <v>1117</v>
      </c>
    </row>
    <row r="47" spans="1:32" ht="27.75">
      <c r="A47" s="174"/>
      <c r="B47" s="37" t="s">
        <v>296</v>
      </c>
      <c r="C47" s="37">
        <v>8</v>
      </c>
      <c r="D47" s="37">
        <v>108</v>
      </c>
      <c r="E47" s="37">
        <v>3</v>
      </c>
      <c r="F47" s="37">
        <v>17</v>
      </c>
      <c r="G47" s="37">
        <v>5</v>
      </c>
      <c r="H47" s="37">
        <v>99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21">
        <f t="shared" si="0"/>
        <v>13</v>
      </c>
      <c r="AB47" s="21">
        <f t="shared" si="1"/>
        <v>207</v>
      </c>
      <c r="AC47" s="21">
        <f t="shared" si="2"/>
        <v>3</v>
      </c>
      <c r="AD47" s="21">
        <f t="shared" si="3"/>
        <v>17</v>
      </c>
      <c r="AE47" s="23">
        <f t="shared" si="4"/>
        <v>16</v>
      </c>
      <c r="AF47" s="23">
        <f t="shared" si="5"/>
        <v>224</v>
      </c>
    </row>
    <row r="48" spans="1:32" ht="27.75">
      <c r="A48" s="174"/>
      <c r="B48" s="37" t="s">
        <v>204</v>
      </c>
      <c r="C48" s="37">
        <v>9</v>
      </c>
      <c r="D48" s="37">
        <v>123</v>
      </c>
      <c r="E48" s="37">
        <v>5</v>
      </c>
      <c r="F48" s="37">
        <v>26</v>
      </c>
      <c r="G48" s="37">
        <v>9</v>
      </c>
      <c r="H48" s="37">
        <v>86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21">
        <f t="shared" si="0"/>
        <v>18</v>
      </c>
      <c r="AB48" s="21">
        <f t="shared" si="1"/>
        <v>209</v>
      </c>
      <c r="AC48" s="21">
        <f t="shared" si="2"/>
        <v>5</v>
      </c>
      <c r="AD48" s="21">
        <f t="shared" si="3"/>
        <v>26</v>
      </c>
      <c r="AE48" s="23">
        <f t="shared" si="4"/>
        <v>23</v>
      </c>
      <c r="AF48" s="23">
        <f t="shared" si="5"/>
        <v>235</v>
      </c>
    </row>
    <row r="49" spans="1:32" ht="27.75">
      <c r="A49" s="174"/>
      <c r="B49" s="21" t="s">
        <v>291</v>
      </c>
      <c r="C49" s="21">
        <f>SUM(C46:C48)</f>
        <v>67</v>
      </c>
      <c r="D49" s="21">
        <f aca="true" t="shared" si="9" ref="D49:Z49">SUM(D46:D48)</f>
        <v>428</v>
      </c>
      <c r="E49" s="21">
        <f t="shared" si="9"/>
        <v>41</v>
      </c>
      <c r="F49" s="21">
        <f t="shared" si="9"/>
        <v>133</v>
      </c>
      <c r="G49" s="21">
        <f t="shared" si="9"/>
        <v>120</v>
      </c>
      <c r="H49" s="21">
        <f t="shared" si="9"/>
        <v>418</v>
      </c>
      <c r="I49" s="21">
        <f t="shared" si="9"/>
        <v>48</v>
      </c>
      <c r="J49" s="21">
        <f t="shared" si="9"/>
        <v>76</v>
      </c>
      <c r="K49" s="21">
        <f t="shared" si="9"/>
        <v>98</v>
      </c>
      <c r="L49" s="21">
        <f t="shared" si="9"/>
        <v>229</v>
      </c>
      <c r="M49" s="21">
        <f t="shared" si="9"/>
        <v>28</v>
      </c>
      <c r="N49" s="21">
        <f t="shared" si="9"/>
        <v>39</v>
      </c>
      <c r="O49" s="21">
        <f t="shared" si="9"/>
        <v>111</v>
      </c>
      <c r="P49" s="21">
        <f t="shared" si="9"/>
        <v>242</v>
      </c>
      <c r="Q49" s="21">
        <f t="shared" si="9"/>
        <v>34</v>
      </c>
      <c r="R49" s="21">
        <f t="shared" si="9"/>
        <v>11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0"/>
        <v>396</v>
      </c>
      <c r="AB49" s="21">
        <f t="shared" si="1"/>
        <v>1317</v>
      </c>
      <c r="AC49" s="21">
        <f t="shared" si="2"/>
        <v>151</v>
      </c>
      <c r="AD49" s="21">
        <f t="shared" si="3"/>
        <v>259</v>
      </c>
      <c r="AE49" s="23">
        <f t="shared" si="4"/>
        <v>547</v>
      </c>
      <c r="AF49" s="23">
        <f t="shared" si="5"/>
        <v>1576</v>
      </c>
    </row>
    <row r="50" spans="1:32" ht="27.75">
      <c r="A50" s="178" t="s">
        <v>297</v>
      </c>
      <c r="B50" s="179"/>
      <c r="C50" s="37">
        <v>53</v>
      </c>
      <c r="D50" s="37">
        <v>40</v>
      </c>
      <c r="E50" s="37">
        <v>21</v>
      </c>
      <c r="F50" s="37">
        <v>30</v>
      </c>
      <c r="G50" s="37">
        <v>91</v>
      </c>
      <c r="H50" s="37">
        <v>133</v>
      </c>
      <c r="I50" s="37">
        <v>42</v>
      </c>
      <c r="J50" s="37">
        <v>68</v>
      </c>
      <c r="K50" s="37">
        <v>82</v>
      </c>
      <c r="L50" s="37">
        <v>118</v>
      </c>
      <c r="M50" s="37">
        <v>41</v>
      </c>
      <c r="N50" s="37">
        <v>62</v>
      </c>
      <c r="O50" s="37">
        <v>90</v>
      </c>
      <c r="P50" s="37">
        <v>138</v>
      </c>
      <c r="Q50" s="37">
        <v>55</v>
      </c>
      <c r="R50" s="37">
        <v>85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21">
        <f>W50+S50+O50+K50+G50+C50</f>
        <v>316</v>
      </c>
      <c r="AB50" s="21">
        <f>X50+T50+P50+L50+H50+D50</f>
        <v>429</v>
      </c>
      <c r="AC50" s="21">
        <f>Y50+U50+Q50+M50+I50+E50</f>
        <v>159</v>
      </c>
      <c r="AD50" s="21">
        <f>Z50+V50+R50+N50+J50+F50</f>
        <v>245</v>
      </c>
      <c r="AE50" s="23">
        <f>AC50+AA50</f>
        <v>475</v>
      </c>
      <c r="AF50" s="23">
        <f>AD50+AB50</f>
        <v>674</v>
      </c>
    </row>
    <row r="51" spans="1:32" ht="27.75">
      <c r="A51" s="174" t="s">
        <v>172</v>
      </c>
      <c r="B51" s="37" t="s">
        <v>310</v>
      </c>
      <c r="C51" s="37">
        <v>98</v>
      </c>
      <c r="D51" s="37">
        <v>232</v>
      </c>
      <c r="E51" s="37">
        <v>63</v>
      </c>
      <c r="F51" s="37">
        <v>77</v>
      </c>
      <c r="G51" s="37">
        <v>181</v>
      </c>
      <c r="H51" s="37">
        <v>313</v>
      </c>
      <c r="I51" s="37">
        <v>38</v>
      </c>
      <c r="J51" s="37">
        <v>38</v>
      </c>
      <c r="K51" s="37">
        <v>144</v>
      </c>
      <c r="L51" s="37">
        <v>223</v>
      </c>
      <c r="M51" s="37">
        <v>51</v>
      </c>
      <c r="N51" s="37">
        <v>47</v>
      </c>
      <c r="O51" s="37">
        <v>149</v>
      </c>
      <c r="P51" s="37">
        <v>176</v>
      </c>
      <c r="Q51" s="37">
        <v>90</v>
      </c>
      <c r="R51" s="37">
        <v>36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21">
        <f t="shared" si="0"/>
        <v>572</v>
      </c>
      <c r="AB51" s="21">
        <f t="shared" si="1"/>
        <v>944</v>
      </c>
      <c r="AC51" s="21">
        <f t="shared" si="2"/>
        <v>242</v>
      </c>
      <c r="AD51" s="21">
        <f t="shared" si="3"/>
        <v>198</v>
      </c>
      <c r="AE51" s="23">
        <f t="shared" si="4"/>
        <v>814</v>
      </c>
      <c r="AF51" s="23">
        <f t="shared" si="5"/>
        <v>1142</v>
      </c>
    </row>
    <row r="52" spans="1:32" ht="27.75">
      <c r="A52" s="174"/>
      <c r="B52" s="37" t="s">
        <v>311</v>
      </c>
      <c r="C52" s="37">
        <v>141</v>
      </c>
      <c r="D52" s="37">
        <v>179</v>
      </c>
      <c r="E52" s="37">
        <v>116</v>
      </c>
      <c r="F52" s="37">
        <v>101</v>
      </c>
      <c r="G52" s="37">
        <v>109</v>
      </c>
      <c r="H52" s="37">
        <v>143</v>
      </c>
      <c r="I52" s="37">
        <v>89</v>
      </c>
      <c r="J52" s="37">
        <v>78</v>
      </c>
      <c r="K52" s="37">
        <v>181</v>
      </c>
      <c r="L52" s="37">
        <v>113</v>
      </c>
      <c r="M52" s="37">
        <v>63</v>
      </c>
      <c r="N52" s="37">
        <v>58</v>
      </c>
      <c r="O52" s="37">
        <v>134</v>
      </c>
      <c r="P52" s="37">
        <v>77</v>
      </c>
      <c r="Q52" s="37">
        <v>69</v>
      </c>
      <c r="R52" s="37">
        <v>43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21">
        <f t="shared" si="0"/>
        <v>565</v>
      </c>
      <c r="AB52" s="21">
        <f t="shared" si="1"/>
        <v>512</v>
      </c>
      <c r="AC52" s="21">
        <f t="shared" si="2"/>
        <v>337</v>
      </c>
      <c r="AD52" s="21">
        <f t="shared" si="3"/>
        <v>280</v>
      </c>
      <c r="AE52" s="23">
        <f t="shared" si="4"/>
        <v>902</v>
      </c>
      <c r="AF52" s="23">
        <f t="shared" si="5"/>
        <v>792</v>
      </c>
    </row>
    <row r="53" spans="1:32" ht="27.75">
      <c r="A53" s="174"/>
      <c r="B53" s="37" t="s">
        <v>312</v>
      </c>
      <c r="C53" s="37">
        <v>126</v>
      </c>
      <c r="D53" s="37">
        <v>301</v>
      </c>
      <c r="E53" s="37">
        <v>78</v>
      </c>
      <c r="F53" s="37">
        <v>94</v>
      </c>
      <c r="G53" s="37">
        <v>182</v>
      </c>
      <c r="H53" s="37">
        <v>302</v>
      </c>
      <c r="I53" s="37">
        <v>43</v>
      </c>
      <c r="J53" s="37">
        <v>57</v>
      </c>
      <c r="K53" s="37">
        <v>168</v>
      </c>
      <c r="L53" s="37">
        <v>243</v>
      </c>
      <c r="M53" s="37">
        <v>53</v>
      </c>
      <c r="N53" s="37">
        <v>58</v>
      </c>
      <c r="O53" s="37">
        <v>151</v>
      </c>
      <c r="P53" s="37">
        <v>205</v>
      </c>
      <c r="Q53" s="37">
        <v>190</v>
      </c>
      <c r="R53" s="37">
        <v>180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21">
        <f t="shared" si="0"/>
        <v>627</v>
      </c>
      <c r="AB53" s="21">
        <f t="shared" si="1"/>
        <v>1051</v>
      </c>
      <c r="AC53" s="21">
        <f t="shared" si="2"/>
        <v>364</v>
      </c>
      <c r="AD53" s="21">
        <f t="shared" si="3"/>
        <v>389</v>
      </c>
      <c r="AE53" s="23">
        <f t="shared" si="4"/>
        <v>991</v>
      </c>
      <c r="AF53" s="23">
        <f t="shared" si="5"/>
        <v>1440</v>
      </c>
    </row>
    <row r="54" spans="1:32" ht="27.75">
      <c r="A54" s="174"/>
      <c r="B54" s="37" t="s">
        <v>313</v>
      </c>
      <c r="C54" s="37">
        <v>107</v>
      </c>
      <c r="D54" s="37">
        <v>92</v>
      </c>
      <c r="E54" s="37">
        <v>80</v>
      </c>
      <c r="F54" s="37">
        <v>35</v>
      </c>
      <c r="G54" s="37">
        <v>126</v>
      </c>
      <c r="H54" s="37">
        <v>65</v>
      </c>
      <c r="I54" s="37">
        <v>21</v>
      </c>
      <c r="J54" s="37">
        <v>10</v>
      </c>
      <c r="K54" s="37">
        <v>94</v>
      </c>
      <c r="L54" s="37">
        <v>34</v>
      </c>
      <c r="M54" s="37">
        <v>15</v>
      </c>
      <c r="N54" s="37">
        <v>5</v>
      </c>
      <c r="O54" s="37">
        <v>51</v>
      </c>
      <c r="P54" s="37">
        <v>20</v>
      </c>
      <c r="Q54" s="37">
        <v>44</v>
      </c>
      <c r="R54" s="37">
        <v>7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21">
        <f t="shared" si="0"/>
        <v>378</v>
      </c>
      <c r="AB54" s="21">
        <f t="shared" si="1"/>
        <v>211</v>
      </c>
      <c r="AC54" s="21">
        <f t="shared" si="2"/>
        <v>160</v>
      </c>
      <c r="AD54" s="21">
        <f t="shared" si="3"/>
        <v>57</v>
      </c>
      <c r="AE54" s="23">
        <f t="shared" si="4"/>
        <v>538</v>
      </c>
      <c r="AF54" s="23">
        <f t="shared" si="5"/>
        <v>268</v>
      </c>
    </row>
    <row r="55" spans="1:32" ht="27.75">
      <c r="A55" s="174"/>
      <c r="B55" s="37" t="s">
        <v>314</v>
      </c>
      <c r="C55" s="37">
        <v>38</v>
      </c>
      <c r="D55" s="37">
        <v>367</v>
      </c>
      <c r="E55" s="37">
        <v>32</v>
      </c>
      <c r="F55" s="37">
        <v>145</v>
      </c>
      <c r="G55" s="37">
        <v>52</v>
      </c>
      <c r="H55" s="37">
        <v>395</v>
      </c>
      <c r="I55" s="37">
        <v>13</v>
      </c>
      <c r="J55" s="37">
        <v>90</v>
      </c>
      <c r="K55" s="37">
        <v>41</v>
      </c>
      <c r="L55" s="37">
        <v>182</v>
      </c>
      <c r="M55" s="37">
        <v>4</v>
      </c>
      <c r="N55" s="37">
        <v>26</v>
      </c>
      <c r="O55" s="37">
        <v>38</v>
      </c>
      <c r="P55" s="37">
        <v>202</v>
      </c>
      <c r="Q55" s="37">
        <v>29</v>
      </c>
      <c r="R55" s="37">
        <v>113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21">
        <f t="shared" si="0"/>
        <v>169</v>
      </c>
      <c r="AB55" s="21">
        <f t="shared" si="1"/>
        <v>1146</v>
      </c>
      <c r="AC55" s="21">
        <f t="shared" si="2"/>
        <v>78</v>
      </c>
      <c r="AD55" s="21">
        <f t="shared" si="3"/>
        <v>374</v>
      </c>
      <c r="AE55" s="23">
        <f t="shared" si="4"/>
        <v>247</v>
      </c>
      <c r="AF55" s="23">
        <f t="shared" si="5"/>
        <v>1520</v>
      </c>
    </row>
    <row r="56" spans="1:32" ht="27.75">
      <c r="A56" s="174"/>
      <c r="B56" s="37" t="s">
        <v>315</v>
      </c>
      <c r="C56" s="37">
        <v>22</v>
      </c>
      <c r="D56" s="37">
        <v>74</v>
      </c>
      <c r="E56" s="37">
        <v>24</v>
      </c>
      <c r="F56" s="37">
        <v>59</v>
      </c>
      <c r="G56" s="37">
        <v>46</v>
      </c>
      <c r="H56" s="37">
        <v>135</v>
      </c>
      <c r="I56" s="37">
        <v>12</v>
      </c>
      <c r="J56" s="37">
        <v>11</v>
      </c>
      <c r="K56" s="37">
        <v>32</v>
      </c>
      <c r="L56" s="37">
        <v>67</v>
      </c>
      <c r="M56" s="37">
        <v>7</v>
      </c>
      <c r="N56" s="37">
        <v>10</v>
      </c>
      <c r="O56" s="37">
        <v>18</v>
      </c>
      <c r="P56" s="37">
        <v>41</v>
      </c>
      <c r="Q56" s="37">
        <v>19</v>
      </c>
      <c r="R56" s="37">
        <v>25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21">
        <f t="shared" si="0"/>
        <v>118</v>
      </c>
      <c r="AB56" s="21">
        <f t="shared" si="1"/>
        <v>317</v>
      </c>
      <c r="AC56" s="21">
        <f t="shared" si="2"/>
        <v>62</v>
      </c>
      <c r="AD56" s="21">
        <f t="shared" si="3"/>
        <v>105</v>
      </c>
      <c r="AE56" s="23">
        <f t="shared" si="4"/>
        <v>180</v>
      </c>
      <c r="AF56" s="23">
        <f t="shared" si="5"/>
        <v>422</v>
      </c>
    </row>
    <row r="57" spans="1:32" ht="27.75">
      <c r="A57" s="174"/>
      <c r="B57" s="37" t="s">
        <v>316</v>
      </c>
      <c r="C57" s="37">
        <v>2</v>
      </c>
      <c r="D57" s="37">
        <v>11</v>
      </c>
      <c r="E57" s="37">
        <v>0</v>
      </c>
      <c r="F57" s="37">
        <v>4</v>
      </c>
      <c r="G57" s="37">
        <v>2</v>
      </c>
      <c r="H57" s="37">
        <v>6</v>
      </c>
      <c r="I57" s="37">
        <v>0</v>
      </c>
      <c r="J57" s="37">
        <v>0</v>
      </c>
      <c r="K57" s="37">
        <v>1</v>
      </c>
      <c r="L57" s="37">
        <v>7</v>
      </c>
      <c r="M57" s="37">
        <v>0</v>
      </c>
      <c r="N57" s="37">
        <v>1</v>
      </c>
      <c r="O57" s="37">
        <v>0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21">
        <f t="shared" si="0"/>
        <v>5</v>
      </c>
      <c r="AB57" s="21">
        <f t="shared" si="1"/>
        <v>25</v>
      </c>
      <c r="AC57" s="21">
        <f t="shared" si="2"/>
        <v>0</v>
      </c>
      <c r="AD57" s="21">
        <f t="shared" si="3"/>
        <v>5</v>
      </c>
      <c r="AE57" s="23">
        <f t="shared" si="4"/>
        <v>5</v>
      </c>
      <c r="AF57" s="23">
        <f t="shared" si="5"/>
        <v>30</v>
      </c>
    </row>
    <row r="58" spans="1:32" ht="27.75">
      <c r="A58" s="174"/>
      <c r="B58" s="21" t="s">
        <v>291</v>
      </c>
      <c r="C58" s="21">
        <f>SUM(C51:C57)</f>
        <v>534</v>
      </c>
      <c r="D58" s="21">
        <f aca="true" t="shared" si="10" ref="D58:Z58">SUM(D51:D57)</f>
        <v>1256</v>
      </c>
      <c r="E58" s="21">
        <f t="shared" si="10"/>
        <v>393</v>
      </c>
      <c r="F58" s="21">
        <f t="shared" si="10"/>
        <v>515</v>
      </c>
      <c r="G58" s="21">
        <f t="shared" si="10"/>
        <v>698</v>
      </c>
      <c r="H58" s="21">
        <f t="shared" si="10"/>
        <v>1359</v>
      </c>
      <c r="I58" s="21">
        <f t="shared" si="10"/>
        <v>216</v>
      </c>
      <c r="J58" s="21">
        <f t="shared" si="10"/>
        <v>284</v>
      </c>
      <c r="K58" s="21">
        <f t="shared" si="10"/>
        <v>661</v>
      </c>
      <c r="L58" s="21">
        <f t="shared" si="10"/>
        <v>869</v>
      </c>
      <c r="M58" s="21">
        <f t="shared" si="10"/>
        <v>193</v>
      </c>
      <c r="N58" s="21">
        <f t="shared" si="10"/>
        <v>205</v>
      </c>
      <c r="O58" s="21">
        <f t="shared" si="10"/>
        <v>541</v>
      </c>
      <c r="P58" s="21">
        <f t="shared" si="10"/>
        <v>722</v>
      </c>
      <c r="Q58" s="21">
        <f t="shared" si="10"/>
        <v>441</v>
      </c>
      <c r="R58" s="21">
        <f t="shared" si="10"/>
        <v>404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>
        <f t="shared" si="10"/>
        <v>0</v>
      </c>
      <c r="W58" s="21">
        <f t="shared" si="10"/>
        <v>0</v>
      </c>
      <c r="X58" s="21">
        <f t="shared" si="10"/>
        <v>0</v>
      </c>
      <c r="Y58" s="21">
        <f t="shared" si="10"/>
        <v>0</v>
      </c>
      <c r="Z58" s="21">
        <f t="shared" si="10"/>
        <v>0</v>
      </c>
      <c r="AA58" s="21">
        <f t="shared" si="0"/>
        <v>2434</v>
      </c>
      <c r="AB58" s="21">
        <f t="shared" si="1"/>
        <v>4206</v>
      </c>
      <c r="AC58" s="21">
        <f t="shared" si="2"/>
        <v>1243</v>
      </c>
      <c r="AD58" s="21">
        <f t="shared" si="3"/>
        <v>1408</v>
      </c>
      <c r="AE58" s="23">
        <f t="shared" si="4"/>
        <v>3677</v>
      </c>
      <c r="AF58" s="23">
        <f t="shared" si="5"/>
        <v>5614</v>
      </c>
    </row>
    <row r="59" spans="1:32" ht="27.75">
      <c r="A59" s="176" t="s">
        <v>69</v>
      </c>
      <c r="B59" s="176"/>
      <c r="C59" s="37">
        <v>544</v>
      </c>
      <c r="D59" s="37">
        <v>440</v>
      </c>
      <c r="E59" s="37">
        <v>207</v>
      </c>
      <c r="F59" s="37">
        <v>167</v>
      </c>
      <c r="G59" s="37">
        <v>851</v>
      </c>
      <c r="H59" s="37">
        <v>463</v>
      </c>
      <c r="I59" s="37">
        <v>495</v>
      </c>
      <c r="J59" s="37">
        <v>291</v>
      </c>
      <c r="K59" s="37">
        <v>1353</v>
      </c>
      <c r="L59" s="37">
        <v>634</v>
      </c>
      <c r="M59" s="37">
        <v>681</v>
      </c>
      <c r="N59" s="37">
        <v>315</v>
      </c>
      <c r="O59" s="37">
        <v>1846</v>
      </c>
      <c r="P59" s="37">
        <v>839</v>
      </c>
      <c r="Q59" s="37">
        <v>1361</v>
      </c>
      <c r="R59" s="37">
        <v>590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21">
        <f t="shared" si="0"/>
        <v>4594</v>
      </c>
      <c r="AB59" s="21">
        <f t="shared" si="1"/>
        <v>2376</v>
      </c>
      <c r="AC59" s="21">
        <f t="shared" si="2"/>
        <v>2744</v>
      </c>
      <c r="AD59" s="21">
        <f t="shared" si="3"/>
        <v>1363</v>
      </c>
      <c r="AE59" s="23">
        <f t="shared" si="4"/>
        <v>7338</v>
      </c>
      <c r="AF59" s="23">
        <f t="shared" si="5"/>
        <v>3739</v>
      </c>
    </row>
    <row r="60" spans="1:32" ht="27.75">
      <c r="A60" s="176" t="s">
        <v>306</v>
      </c>
      <c r="B60" s="176"/>
      <c r="C60" s="37">
        <v>179</v>
      </c>
      <c r="D60" s="37">
        <v>48</v>
      </c>
      <c r="E60" s="37">
        <v>4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21">
        <f t="shared" si="0"/>
        <v>179</v>
      </c>
      <c r="AB60" s="21">
        <f t="shared" si="1"/>
        <v>48</v>
      </c>
      <c r="AC60" s="21">
        <f t="shared" si="2"/>
        <v>4</v>
      </c>
      <c r="AD60" s="21">
        <f t="shared" si="3"/>
        <v>0</v>
      </c>
      <c r="AE60" s="23">
        <f t="shared" si="4"/>
        <v>183</v>
      </c>
      <c r="AF60" s="23">
        <f t="shared" si="5"/>
        <v>48</v>
      </c>
    </row>
    <row r="61" spans="1:32" ht="27.75">
      <c r="A61" s="176" t="s">
        <v>78</v>
      </c>
      <c r="B61" s="176"/>
      <c r="C61" s="37">
        <v>439</v>
      </c>
      <c r="D61" s="37">
        <v>680</v>
      </c>
      <c r="E61" s="37">
        <v>160</v>
      </c>
      <c r="F61" s="37">
        <v>248</v>
      </c>
      <c r="G61" s="37">
        <v>432</v>
      </c>
      <c r="H61" s="37">
        <v>736</v>
      </c>
      <c r="I61" s="37">
        <v>152</v>
      </c>
      <c r="J61" s="37">
        <v>192</v>
      </c>
      <c r="K61" s="37">
        <v>564</v>
      </c>
      <c r="L61" s="37">
        <v>686</v>
      </c>
      <c r="M61" s="37">
        <v>300</v>
      </c>
      <c r="N61" s="37">
        <v>375</v>
      </c>
      <c r="O61" s="37">
        <v>715</v>
      </c>
      <c r="P61" s="37">
        <v>595</v>
      </c>
      <c r="Q61" s="37">
        <v>621</v>
      </c>
      <c r="R61" s="37">
        <v>553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21">
        <f t="shared" si="0"/>
        <v>2150</v>
      </c>
      <c r="AB61" s="21">
        <f t="shared" si="1"/>
        <v>2697</v>
      </c>
      <c r="AC61" s="21">
        <f t="shared" si="2"/>
        <v>1233</v>
      </c>
      <c r="AD61" s="21">
        <f t="shared" si="3"/>
        <v>1368</v>
      </c>
      <c r="AE61" s="23">
        <f t="shared" si="4"/>
        <v>3383</v>
      </c>
      <c r="AF61" s="23">
        <f t="shared" si="5"/>
        <v>4065</v>
      </c>
    </row>
    <row r="62" spans="1:32" ht="27.75">
      <c r="A62" s="174" t="s">
        <v>93</v>
      </c>
      <c r="B62" s="37" t="s">
        <v>298</v>
      </c>
      <c r="C62" s="37">
        <v>25</v>
      </c>
      <c r="D62" s="37">
        <v>144</v>
      </c>
      <c r="E62" s="37">
        <v>7</v>
      </c>
      <c r="F62" s="37">
        <v>30</v>
      </c>
      <c r="G62" s="37">
        <v>20</v>
      </c>
      <c r="H62" s="37">
        <v>128</v>
      </c>
      <c r="I62" s="37">
        <v>12</v>
      </c>
      <c r="J62" s="37">
        <v>34</v>
      </c>
      <c r="K62" s="37">
        <v>44</v>
      </c>
      <c r="L62" s="37">
        <v>194</v>
      </c>
      <c r="M62" s="37">
        <v>5</v>
      </c>
      <c r="N62" s="37">
        <v>45</v>
      </c>
      <c r="O62" s="37">
        <v>50</v>
      </c>
      <c r="P62" s="37">
        <v>153</v>
      </c>
      <c r="Q62" s="37">
        <v>11</v>
      </c>
      <c r="R62" s="37">
        <v>26</v>
      </c>
      <c r="S62" s="37">
        <v>25</v>
      </c>
      <c r="T62" s="37">
        <v>115</v>
      </c>
      <c r="U62" s="37">
        <v>24</v>
      </c>
      <c r="V62" s="37">
        <v>56</v>
      </c>
      <c r="W62" s="37">
        <v>0</v>
      </c>
      <c r="X62" s="37">
        <v>0</v>
      </c>
      <c r="Y62" s="37">
        <v>0</v>
      </c>
      <c r="Z62" s="37">
        <v>0</v>
      </c>
      <c r="AA62" s="21">
        <f t="shared" si="0"/>
        <v>164</v>
      </c>
      <c r="AB62" s="21">
        <f t="shared" si="1"/>
        <v>734</v>
      </c>
      <c r="AC62" s="21">
        <f t="shared" si="2"/>
        <v>59</v>
      </c>
      <c r="AD62" s="21">
        <f t="shared" si="3"/>
        <v>191</v>
      </c>
      <c r="AE62" s="23">
        <f t="shared" si="4"/>
        <v>223</v>
      </c>
      <c r="AF62" s="23">
        <f t="shared" si="5"/>
        <v>925</v>
      </c>
    </row>
    <row r="63" spans="1:32" ht="27.75">
      <c r="A63" s="174"/>
      <c r="B63" s="37" t="s">
        <v>154</v>
      </c>
      <c r="C63" s="37">
        <v>25</v>
      </c>
      <c r="D63" s="37">
        <v>159</v>
      </c>
      <c r="E63" s="37">
        <v>9</v>
      </c>
      <c r="F63" s="37">
        <v>30</v>
      </c>
      <c r="G63" s="37">
        <v>39</v>
      </c>
      <c r="H63" s="37">
        <v>266</v>
      </c>
      <c r="I63" s="37">
        <v>5</v>
      </c>
      <c r="J63" s="37">
        <v>28</v>
      </c>
      <c r="K63" s="37">
        <v>44</v>
      </c>
      <c r="L63" s="37">
        <v>214</v>
      </c>
      <c r="M63" s="37">
        <v>4</v>
      </c>
      <c r="N63" s="37">
        <v>28</v>
      </c>
      <c r="O63" s="37">
        <v>45</v>
      </c>
      <c r="P63" s="37">
        <v>179</v>
      </c>
      <c r="Q63" s="37">
        <v>1</v>
      </c>
      <c r="R63" s="37">
        <v>10</v>
      </c>
      <c r="S63" s="37">
        <v>43</v>
      </c>
      <c r="T63" s="37">
        <v>142</v>
      </c>
      <c r="U63" s="37">
        <v>9</v>
      </c>
      <c r="V63" s="37">
        <v>39</v>
      </c>
      <c r="W63" s="37">
        <v>0</v>
      </c>
      <c r="X63" s="37">
        <v>0</v>
      </c>
      <c r="Y63" s="37">
        <v>0</v>
      </c>
      <c r="Z63" s="37">
        <v>0</v>
      </c>
      <c r="AA63" s="21">
        <f t="shared" si="0"/>
        <v>196</v>
      </c>
      <c r="AB63" s="21">
        <f t="shared" si="1"/>
        <v>960</v>
      </c>
      <c r="AC63" s="21">
        <f t="shared" si="2"/>
        <v>28</v>
      </c>
      <c r="AD63" s="21">
        <f t="shared" si="3"/>
        <v>135</v>
      </c>
      <c r="AE63" s="23">
        <f t="shared" si="4"/>
        <v>224</v>
      </c>
      <c r="AF63" s="23">
        <f t="shared" si="5"/>
        <v>1095</v>
      </c>
    </row>
    <row r="64" spans="1:32" ht="27.75">
      <c r="A64" s="174"/>
      <c r="B64" s="22" t="s">
        <v>73</v>
      </c>
      <c r="C64" s="37">
        <v>48</v>
      </c>
      <c r="D64" s="37">
        <v>498</v>
      </c>
      <c r="E64" s="37">
        <v>8</v>
      </c>
      <c r="F64" s="37">
        <v>59</v>
      </c>
      <c r="G64" s="37">
        <v>79</v>
      </c>
      <c r="H64" s="37">
        <v>603</v>
      </c>
      <c r="I64" s="37">
        <v>3</v>
      </c>
      <c r="J64" s="37">
        <v>18</v>
      </c>
      <c r="K64" s="37">
        <v>53</v>
      </c>
      <c r="L64" s="37">
        <v>472</v>
      </c>
      <c r="M64" s="37">
        <v>1</v>
      </c>
      <c r="N64" s="37">
        <v>12</v>
      </c>
      <c r="O64" s="37">
        <v>50</v>
      </c>
      <c r="P64" s="37">
        <v>455</v>
      </c>
      <c r="Q64" s="37">
        <v>5</v>
      </c>
      <c r="R64" s="37">
        <v>57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21">
        <f t="shared" si="0"/>
        <v>230</v>
      </c>
      <c r="AB64" s="21">
        <f t="shared" si="1"/>
        <v>2028</v>
      </c>
      <c r="AC64" s="21">
        <f t="shared" si="2"/>
        <v>17</v>
      </c>
      <c r="AD64" s="21">
        <f t="shared" si="3"/>
        <v>146</v>
      </c>
      <c r="AE64" s="23">
        <f t="shared" si="4"/>
        <v>247</v>
      </c>
      <c r="AF64" s="23">
        <f t="shared" si="5"/>
        <v>2174</v>
      </c>
    </row>
    <row r="65" spans="1:32" ht="27.75">
      <c r="A65" s="174"/>
      <c r="B65" s="22" t="s">
        <v>299</v>
      </c>
      <c r="C65" s="22">
        <v>0</v>
      </c>
      <c r="D65" s="22">
        <v>127</v>
      </c>
      <c r="E65" s="22">
        <v>0</v>
      </c>
      <c r="F65" s="22">
        <v>16</v>
      </c>
      <c r="G65" s="22">
        <v>0</v>
      </c>
      <c r="H65" s="22">
        <v>114</v>
      </c>
      <c r="I65" s="22">
        <v>0</v>
      </c>
      <c r="J65" s="22">
        <v>17</v>
      </c>
      <c r="K65" s="22">
        <v>0</v>
      </c>
      <c r="L65" s="22">
        <v>91</v>
      </c>
      <c r="M65" s="22">
        <v>0</v>
      </c>
      <c r="N65" s="22">
        <v>2</v>
      </c>
      <c r="O65" s="22">
        <v>0</v>
      </c>
      <c r="P65" s="22">
        <v>46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37">
        <v>0</v>
      </c>
      <c r="X65" s="37">
        <v>0</v>
      </c>
      <c r="Y65" s="37">
        <v>0</v>
      </c>
      <c r="Z65" s="37">
        <v>0</v>
      </c>
      <c r="AA65" s="21">
        <f t="shared" si="0"/>
        <v>0</v>
      </c>
      <c r="AB65" s="21">
        <f t="shared" si="1"/>
        <v>378</v>
      </c>
      <c r="AC65" s="21">
        <f t="shared" si="2"/>
        <v>0</v>
      </c>
      <c r="AD65" s="21">
        <f t="shared" si="3"/>
        <v>35</v>
      </c>
      <c r="AE65" s="23">
        <f t="shared" si="4"/>
        <v>0</v>
      </c>
      <c r="AF65" s="23">
        <f t="shared" si="5"/>
        <v>413</v>
      </c>
    </row>
    <row r="66" spans="1:32" ht="27.75">
      <c r="A66" s="174"/>
      <c r="B66" s="22" t="s">
        <v>267</v>
      </c>
      <c r="C66" s="22">
        <v>39</v>
      </c>
      <c r="D66" s="22">
        <v>114</v>
      </c>
      <c r="E66" s="22">
        <v>10</v>
      </c>
      <c r="F66" s="22">
        <v>40</v>
      </c>
      <c r="G66" s="22">
        <v>75</v>
      </c>
      <c r="H66" s="22">
        <v>152</v>
      </c>
      <c r="I66" s="22">
        <v>21</v>
      </c>
      <c r="J66" s="22">
        <v>45</v>
      </c>
      <c r="K66" s="22">
        <v>74</v>
      </c>
      <c r="L66" s="22">
        <v>271</v>
      </c>
      <c r="M66" s="22">
        <v>10</v>
      </c>
      <c r="N66" s="22">
        <v>36</v>
      </c>
      <c r="O66" s="22">
        <v>67</v>
      </c>
      <c r="P66" s="22">
        <v>168</v>
      </c>
      <c r="Q66" s="22">
        <v>7</v>
      </c>
      <c r="R66" s="22">
        <v>22</v>
      </c>
      <c r="S66" s="22">
        <v>45</v>
      </c>
      <c r="T66" s="22">
        <v>150</v>
      </c>
      <c r="U66" s="22">
        <v>19</v>
      </c>
      <c r="V66" s="22">
        <v>47</v>
      </c>
      <c r="W66" s="37">
        <v>0</v>
      </c>
      <c r="X66" s="37">
        <v>0</v>
      </c>
      <c r="Y66" s="37">
        <v>0</v>
      </c>
      <c r="Z66" s="37">
        <v>0</v>
      </c>
      <c r="AA66" s="21">
        <f t="shared" si="0"/>
        <v>300</v>
      </c>
      <c r="AB66" s="21">
        <f t="shared" si="1"/>
        <v>855</v>
      </c>
      <c r="AC66" s="21">
        <f t="shared" si="2"/>
        <v>67</v>
      </c>
      <c r="AD66" s="21">
        <f t="shared" si="3"/>
        <v>190</v>
      </c>
      <c r="AE66" s="23">
        <f t="shared" si="4"/>
        <v>367</v>
      </c>
      <c r="AF66" s="23">
        <f t="shared" si="5"/>
        <v>1045</v>
      </c>
    </row>
    <row r="67" spans="1:32" ht="27.75">
      <c r="A67" s="174"/>
      <c r="B67" s="22" t="s">
        <v>273</v>
      </c>
      <c r="C67" s="22">
        <v>18</v>
      </c>
      <c r="D67" s="22">
        <v>60</v>
      </c>
      <c r="E67" s="22">
        <v>2</v>
      </c>
      <c r="F67" s="22">
        <v>35</v>
      </c>
      <c r="G67" s="22">
        <v>0</v>
      </c>
      <c r="H67" s="22">
        <v>0</v>
      </c>
      <c r="I67" s="22">
        <v>4</v>
      </c>
      <c r="J67" s="22">
        <v>52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37">
        <v>0</v>
      </c>
      <c r="X67" s="37">
        <v>0</v>
      </c>
      <c r="Y67" s="37">
        <v>0</v>
      </c>
      <c r="Z67" s="37">
        <v>0</v>
      </c>
      <c r="AA67" s="21">
        <f t="shared" si="0"/>
        <v>18</v>
      </c>
      <c r="AB67" s="21">
        <f t="shared" si="1"/>
        <v>60</v>
      </c>
      <c r="AC67" s="21">
        <f t="shared" si="2"/>
        <v>6</v>
      </c>
      <c r="AD67" s="21">
        <f t="shared" si="3"/>
        <v>87</v>
      </c>
      <c r="AE67" s="23">
        <f t="shared" si="4"/>
        <v>24</v>
      </c>
      <c r="AF67" s="23">
        <f t="shared" si="5"/>
        <v>147</v>
      </c>
    </row>
    <row r="68" spans="1:32" ht="27.75">
      <c r="A68" s="174"/>
      <c r="B68" s="21" t="s">
        <v>291</v>
      </c>
      <c r="C68" s="21">
        <f>SUM(C62:C67)</f>
        <v>155</v>
      </c>
      <c r="D68" s="21">
        <f aca="true" t="shared" si="11" ref="D68:Z68">SUM(D62:D67)</f>
        <v>1102</v>
      </c>
      <c r="E68" s="21">
        <f t="shared" si="11"/>
        <v>36</v>
      </c>
      <c r="F68" s="21">
        <f t="shared" si="11"/>
        <v>210</v>
      </c>
      <c r="G68" s="21">
        <f t="shared" si="11"/>
        <v>213</v>
      </c>
      <c r="H68" s="21">
        <f t="shared" si="11"/>
        <v>1263</v>
      </c>
      <c r="I68" s="21">
        <f t="shared" si="11"/>
        <v>45</v>
      </c>
      <c r="J68" s="21">
        <f t="shared" si="11"/>
        <v>194</v>
      </c>
      <c r="K68" s="21">
        <f t="shared" si="11"/>
        <v>215</v>
      </c>
      <c r="L68" s="21">
        <f t="shared" si="11"/>
        <v>1242</v>
      </c>
      <c r="M68" s="21">
        <f t="shared" si="11"/>
        <v>20</v>
      </c>
      <c r="N68" s="21">
        <f t="shared" si="11"/>
        <v>123</v>
      </c>
      <c r="O68" s="21">
        <f t="shared" si="11"/>
        <v>212</v>
      </c>
      <c r="P68" s="21">
        <f t="shared" si="11"/>
        <v>1001</v>
      </c>
      <c r="Q68" s="21">
        <f t="shared" si="11"/>
        <v>24</v>
      </c>
      <c r="R68" s="21">
        <f t="shared" si="11"/>
        <v>115</v>
      </c>
      <c r="S68" s="21">
        <f t="shared" si="11"/>
        <v>113</v>
      </c>
      <c r="T68" s="21">
        <f t="shared" si="11"/>
        <v>407</v>
      </c>
      <c r="U68" s="21">
        <f t="shared" si="11"/>
        <v>52</v>
      </c>
      <c r="V68" s="21">
        <f t="shared" si="11"/>
        <v>142</v>
      </c>
      <c r="W68" s="21">
        <f t="shared" si="11"/>
        <v>0</v>
      </c>
      <c r="X68" s="21">
        <f t="shared" si="11"/>
        <v>0</v>
      </c>
      <c r="Y68" s="21">
        <f t="shared" si="11"/>
        <v>0</v>
      </c>
      <c r="Z68" s="21">
        <f t="shared" si="11"/>
        <v>0</v>
      </c>
      <c r="AA68" s="21">
        <f t="shared" si="0"/>
        <v>908</v>
      </c>
      <c r="AB68" s="21">
        <f t="shared" si="1"/>
        <v>5015</v>
      </c>
      <c r="AC68" s="21">
        <f t="shared" si="2"/>
        <v>177</v>
      </c>
      <c r="AD68" s="21">
        <f t="shared" si="3"/>
        <v>784</v>
      </c>
      <c r="AE68" s="23">
        <f t="shared" si="4"/>
        <v>1085</v>
      </c>
      <c r="AF68" s="23">
        <f t="shared" si="5"/>
        <v>5799</v>
      </c>
    </row>
    <row r="69" spans="1:32" ht="27.75">
      <c r="A69" s="174" t="s">
        <v>300</v>
      </c>
      <c r="B69" s="37" t="s">
        <v>154</v>
      </c>
      <c r="C69" s="37">
        <v>7</v>
      </c>
      <c r="D69" s="37">
        <v>48</v>
      </c>
      <c r="E69" s="37">
        <v>3</v>
      </c>
      <c r="F69" s="37">
        <v>3</v>
      </c>
      <c r="G69" s="37">
        <v>6</v>
      </c>
      <c r="H69" s="37">
        <v>75</v>
      </c>
      <c r="I69" s="37">
        <v>0</v>
      </c>
      <c r="J69" s="37">
        <v>1</v>
      </c>
      <c r="K69" s="37">
        <v>7</v>
      </c>
      <c r="L69" s="37">
        <v>58</v>
      </c>
      <c r="M69" s="37">
        <v>0</v>
      </c>
      <c r="N69" s="37">
        <v>2</v>
      </c>
      <c r="O69" s="37">
        <v>6</v>
      </c>
      <c r="P69" s="37">
        <v>37</v>
      </c>
      <c r="Q69" s="37">
        <v>0</v>
      </c>
      <c r="R69" s="37">
        <v>1</v>
      </c>
      <c r="S69" s="37">
        <v>1</v>
      </c>
      <c r="T69" s="37">
        <v>33</v>
      </c>
      <c r="U69" s="37">
        <v>0</v>
      </c>
      <c r="V69" s="37">
        <v>2</v>
      </c>
      <c r="W69" s="37">
        <v>0</v>
      </c>
      <c r="X69" s="37">
        <v>0</v>
      </c>
      <c r="Y69" s="37">
        <v>0</v>
      </c>
      <c r="Z69" s="37">
        <v>0</v>
      </c>
      <c r="AA69" s="21">
        <f t="shared" si="0"/>
        <v>27</v>
      </c>
      <c r="AB69" s="21">
        <f t="shared" si="1"/>
        <v>251</v>
      </c>
      <c r="AC69" s="21">
        <f t="shared" si="2"/>
        <v>3</v>
      </c>
      <c r="AD69" s="21">
        <f t="shared" si="3"/>
        <v>9</v>
      </c>
      <c r="AE69" s="23">
        <f t="shared" si="4"/>
        <v>30</v>
      </c>
      <c r="AF69" s="23">
        <f t="shared" si="5"/>
        <v>260</v>
      </c>
    </row>
    <row r="70" spans="1:32" ht="27.75">
      <c r="A70" s="175"/>
      <c r="B70" s="37" t="s">
        <v>73</v>
      </c>
      <c r="C70" s="37">
        <v>59</v>
      </c>
      <c r="D70" s="37">
        <v>333</v>
      </c>
      <c r="E70" s="37">
        <v>4</v>
      </c>
      <c r="F70" s="37">
        <v>16</v>
      </c>
      <c r="G70" s="37">
        <v>54</v>
      </c>
      <c r="H70" s="37">
        <v>355</v>
      </c>
      <c r="I70" s="37">
        <v>2</v>
      </c>
      <c r="J70" s="37">
        <v>3</v>
      </c>
      <c r="K70" s="37">
        <v>22</v>
      </c>
      <c r="L70" s="37">
        <v>152</v>
      </c>
      <c r="M70" s="37">
        <v>2</v>
      </c>
      <c r="N70" s="37">
        <v>2</v>
      </c>
      <c r="O70" s="37">
        <v>19</v>
      </c>
      <c r="P70" s="37">
        <v>151</v>
      </c>
      <c r="Q70" s="37">
        <v>4</v>
      </c>
      <c r="R70" s="37">
        <v>20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21">
        <f t="shared" si="0"/>
        <v>154</v>
      </c>
      <c r="AB70" s="21">
        <f t="shared" si="1"/>
        <v>991</v>
      </c>
      <c r="AC70" s="21">
        <f t="shared" si="2"/>
        <v>12</v>
      </c>
      <c r="AD70" s="21">
        <f t="shared" si="3"/>
        <v>41</v>
      </c>
      <c r="AE70" s="23">
        <f t="shared" si="4"/>
        <v>166</v>
      </c>
      <c r="AF70" s="23">
        <f t="shared" si="5"/>
        <v>1032</v>
      </c>
    </row>
    <row r="71" spans="1:32" ht="27.75">
      <c r="A71" s="175"/>
      <c r="B71" s="21" t="s">
        <v>291</v>
      </c>
      <c r="C71" s="21">
        <f>SUM(C69:C70)</f>
        <v>66</v>
      </c>
      <c r="D71" s="21">
        <f aca="true" t="shared" si="12" ref="D71:Z71">SUM(D69:D70)</f>
        <v>381</v>
      </c>
      <c r="E71" s="21">
        <f t="shared" si="12"/>
        <v>7</v>
      </c>
      <c r="F71" s="21">
        <f t="shared" si="12"/>
        <v>19</v>
      </c>
      <c r="G71" s="21">
        <f t="shared" si="12"/>
        <v>60</v>
      </c>
      <c r="H71" s="21">
        <f t="shared" si="12"/>
        <v>430</v>
      </c>
      <c r="I71" s="21">
        <f t="shared" si="12"/>
        <v>2</v>
      </c>
      <c r="J71" s="21">
        <f t="shared" si="12"/>
        <v>4</v>
      </c>
      <c r="K71" s="21">
        <f t="shared" si="12"/>
        <v>29</v>
      </c>
      <c r="L71" s="21">
        <f t="shared" si="12"/>
        <v>210</v>
      </c>
      <c r="M71" s="21">
        <f t="shared" si="12"/>
        <v>2</v>
      </c>
      <c r="N71" s="21">
        <f t="shared" si="12"/>
        <v>4</v>
      </c>
      <c r="O71" s="21">
        <f t="shared" si="12"/>
        <v>25</v>
      </c>
      <c r="P71" s="21">
        <f t="shared" si="12"/>
        <v>188</v>
      </c>
      <c r="Q71" s="21">
        <f t="shared" si="12"/>
        <v>4</v>
      </c>
      <c r="R71" s="21">
        <f t="shared" si="12"/>
        <v>21</v>
      </c>
      <c r="S71" s="21">
        <f t="shared" si="12"/>
        <v>1</v>
      </c>
      <c r="T71" s="21">
        <f t="shared" si="12"/>
        <v>33</v>
      </c>
      <c r="U71" s="21">
        <f t="shared" si="12"/>
        <v>0</v>
      </c>
      <c r="V71" s="21">
        <f t="shared" si="12"/>
        <v>2</v>
      </c>
      <c r="W71" s="21">
        <f t="shared" si="12"/>
        <v>0</v>
      </c>
      <c r="X71" s="21">
        <f t="shared" si="12"/>
        <v>0</v>
      </c>
      <c r="Y71" s="21">
        <f t="shared" si="12"/>
        <v>0</v>
      </c>
      <c r="Z71" s="21">
        <f t="shared" si="12"/>
        <v>0</v>
      </c>
      <c r="AA71" s="21">
        <f t="shared" si="0"/>
        <v>181</v>
      </c>
      <c r="AB71" s="21">
        <f t="shared" si="1"/>
        <v>1242</v>
      </c>
      <c r="AC71" s="21">
        <f t="shared" si="2"/>
        <v>15</v>
      </c>
      <c r="AD71" s="21">
        <f t="shared" si="3"/>
        <v>50</v>
      </c>
      <c r="AE71" s="23">
        <f t="shared" si="4"/>
        <v>196</v>
      </c>
      <c r="AF71" s="23">
        <f t="shared" si="5"/>
        <v>1292</v>
      </c>
    </row>
    <row r="72" spans="1:32" ht="27.75">
      <c r="A72" s="174" t="s">
        <v>301</v>
      </c>
      <c r="B72" s="37" t="s">
        <v>302</v>
      </c>
      <c r="C72" s="37">
        <v>10</v>
      </c>
      <c r="D72" s="37">
        <v>81</v>
      </c>
      <c r="E72" s="37">
        <v>1</v>
      </c>
      <c r="F72" s="37">
        <v>16</v>
      </c>
      <c r="G72" s="37">
        <v>6</v>
      </c>
      <c r="H72" s="37">
        <v>87</v>
      </c>
      <c r="I72" s="37">
        <v>1</v>
      </c>
      <c r="J72" s="37">
        <v>13</v>
      </c>
      <c r="K72" s="37">
        <v>10</v>
      </c>
      <c r="L72" s="37">
        <v>78</v>
      </c>
      <c r="M72" s="37">
        <v>0</v>
      </c>
      <c r="N72" s="37">
        <v>4</v>
      </c>
      <c r="O72" s="37">
        <v>8</v>
      </c>
      <c r="P72" s="37">
        <v>96</v>
      </c>
      <c r="Q72" s="37">
        <v>0</v>
      </c>
      <c r="R72" s="37">
        <v>0</v>
      </c>
      <c r="S72" s="37">
        <v>6</v>
      </c>
      <c r="T72" s="37">
        <v>59</v>
      </c>
      <c r="U72" s="37">
        <v>1</v>
      </c>
      <c r="V72" s="37">
        <v>1</v>
      </c>
      <c r="W72" s="37">
        <v>0</v>
      </c>
      <c r="X72" s="37">
        <v>0</v>
      </c>
      <c r="Y72" s="37">
        <v>0</v>
      </c>
      <c r="Z72" s="37">
        <v>0</v>
      </c>
      <c r="AA72" s="21">
        <f aca="true" t="shared" si="13" ref="AA72:AA80">W72+S72+O72+K72+G72+C72</f>
        <v>40</v>
      </c>
      <c r="AB72" s="21">
        <f aca="true" t="shared" si="14" ref="AB72:AB80">X72+T72+P72+L72+H72+D72</f>
        <v>401</v>
      </c>
      <c r="AC72" s="21">
        <f aca="true" t="shared" si="15" ref="AC72:AC80">Y72+U72+Q72+M72+I72+E72</f>
        <v>3</v>
      </c>
      <c r="AD72" s="21">
        <f aca="true" t="shared" si="16" ref="AD72:AD80">Z72+V72+R72+N72+J72+F72</f>
        <v>34</v>
      </c>
      <c r="AE72" s="23">
        <f aca="true" t="shared" si="17" ref="AE72:AE80">AC72+AA72</f>
        <v>43</v>
      </c>
      <c r="AF72" s="23">
        <f aca="true" t="shared" si="18" ref="AF72:AF80">AD72+AB72</f>
        <v>435</v>
      </c>
    </row>
    <row r="73" spans="1:32" ht="27.75">
      <c r="A73" s="174"/>
      <c r="B73" s="37" t="s">
        <v>73</v>
      </c>
      <c r="C73" s="37">
        <v>28</v>
      </c>
      <c r="D73" s="37">
        <v>343</v>
      </c>
      <c r="E73" s="37">
        <v>2</v>
      </c>
      <c r="F73" s="37">
        <v>13</v>
      </c>
      <c r="G73" s="37">
        <v>39</v>
      </c>
      <c r="H73" s="37">
        <v>427</v>
      </c>
      <c r="I73" s="37">
        <v>3</v>
      </c>
      <c r="J73" s="37">
        <v>4</v>
      </c>
      <c r="K73" s="37">
        <v>21</v>
      </c>
      <c r="L73" s="37">
        <v>242</v>
      </c>
      <c r="M73" s="37">
        <v>0</v>
      </c>
      <c r="N73" s="37">
        <v>3</v>
      </c>
      <c r="O73" s="37">
        <v>23</v>
      </c>
      <c r="P73" s="37">
        <v>167</v>
      </c>
      <c r="Q73" s="37">
        <v>0</v>
      </c>
      <c r="R73" s="37">
        <v>10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21">
        <f t="shared" si="13"/>
        <v>111</v>
      </c>
      <c r="AB73" s="21">
        <f t="shared" si="14"/>
        <v>1179</v>
      </c>
      <c r="AC73" s="21">
        <f t="shared" si="15"/>
        <v>5</v>
      </c>
      <c r="AD73" s="21">
        <f t="shared" si="16"/>
        <v>30</v>
      </c>
      <c r="AE73" s="23">
        <f t="shared" si="17"/>
        <v>116</v>
      </c>
      <c r="AF73" s="23">
        <f t="shared" si="18"/>
        <v>1209</v>
      </c>
    </row>
    <row r="74" spans="1:32" ht="27.75">
      <c r="A74" s="174"/>
      <c r="B74" s="21" t="s">
        <v>291</v>
      </c>
      <c r="C74" s="21">
        <f>SUM(C72:C73)</f>
        <v>38</v>
      </c>
      <c r="D74" s="21">
        <f aca="true" t="shared" si="19" ref="D74:Z74">SUM(D72:D73)</f>
        <v>424</v>
      </c>
      <c r="E74" s="21">
        <f t="shared" si="19"/>
        <v>3</v>
      </c>
      <c r="F74" s="21">
        <f t="shared" si="19"/>
        <v>29</v>
      </c>
      <c r="G74" s="21">
        <f t="shared" si="19"/>
        <v>45</v>
      </c>
      <c r="H74" s="21">
        <f t="shared" si="19"/>
        <v>514</v>
      </c>
      <c r="I74" s="21">
        <f t="shared" si="19"/>
        <v>4</v>
      </c>
      <c r="J74" s="21">
        <f t="shared" si="19"/>
        <v>17</v>
      </c>
      <c r="K74" s="21">
        <f t="shared" si="19"/>
        <v>31</v>
      </c>
      <c r="L74" s="21">
        <f t="shared" si="19"/>
        <v>320</v>
      </c>
      <c r="M74" s="21">
        <f t="shared" si="19"/>
        <v>0</v>
      </c>
      <c r="N74" s="21">
        <f t="shared" si="19"/>
        <v>7</v>
      </c>
      <c r="O74" s="21">
        <f t="shared" si="19"/>
        <v>31</v>
      </c>
      <c r="P74" s="21">
        <f t="shared" si="19"/>
        <v>263</v>
      </c>
      <c r="Q74" s="21">
        <f t="shared" si="19"/>
        <v>0</v>
      </c>
      <c r="R74" s="21">
        <f t="shared" si="19"/>
        <v>10</v>
      </c>
      <c r="S74" s="21">
        <f t="shared" si="19"/>
        <v>6</v>
      </c>
      <c r="T74" s="21">
        <f t="shared" si="19"/>
        <v>59</v>
      </c>
      <c r="U74" s="21">
        <f t="shared" si="19"/>
        <v>1</v>
      </c>
      <c r="V74" s="21">
        <f t="shared" si="19"/>
        <v>1</v>
      </c>
      <c r="W74" s="21">
        <f t="shared" si="19"/>
        <v>0</v>
      </c>
      <c r="X74" s="21">
        <f t="shared" si="19"/>
        <v>0</v>
      </c>
      <c r="Y74" s="21">
        <f t="shared" si="19"/>
        <v>0</v>
      </c>
      <c r="Z74" s="21">
        <f t="shared" si="19"/>
        <v>0</v>
      </c>
      <c r="AA74" s="21">
        <f t="shared" si="13"/>
        <v>151</v>
      </c>
      <c r="AB74" s="21">
        <f t="shared" si="14"/>
        <v>1580</v>
      </c>
      <c r="AC74" s="21">
        <f t="shared" si="15"/>
        <v>8</v>
      </c>
      <c r="AD74" s="21">
        <f t="shared" si="16"/>
        <v>64</v>
      </c>
      <c r="AE74" s="23">
        <f t="shared" si="17"/>
        <v>159</v>
      </c>
      <c r="AF74" s="23">
        <f t="shared" si="18"/>
        <v>1644</v>
      </c>
    </row>
    <row r="75" spans="1:32" ht="27.75">
      <c r="A75" s="176" t="s">
        <v>303</v>
      </c>
      <c r="B75" s="176"/>
      <c r="C75" s="22">
        <v>53</v>
      </c>
      <c r="D75" s="22">
        <v>215</v>
      </c>
      <c r="E75" s="22">
        <v>5</v>
      </c>
      <c r="F75" s="22">
        <v>7</v>
      </c>
      <c r="G75" s="22">
        <v>36</v>
      </c>
      <c r="H75" s="22">
        <v>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21">
        <f t="shared" si="13"/>
        <v>89</v>
      </c>
      <c r="AB75" s="21">
        <f t="shared" si="14"/>
        <v>381</v>
      </c>
      <c r="AC75" s="21">
        <f t="shared" si="15"/>
        <v>5</v>
      </c>
      <c r="AD75" s="21">
        <f t="shared" si="16"/>
        <v>7</v>
      </c>
      <c r="AE75" s="23">
        <f t="shared" si="17"/>
        <v>94</v>
      </c>
      <c r="AF75" s="23">
        <f t="shared" si="18"/>
        <v>388</v>
      </c>
    </row>
    <row r="76" spans="1:32" ht="27.75">
      <c r="A76" s="176" t="s">
        <v>307</v>
      </c>
      <c r="B76" s="176"/>
      <c r="C76" s="37">
        <v>231</v>
      </c>
      <c r="D76" s="37">
        <v>142</v>
      </c>
      <c r="E76" s="37">
        <v>51</v>
      </c>
      <c r="F76" s="37">
        <v>17</v>
      </c>
      <c r="G76" s="37">
        <v>187</v>
      </c>
      <c r="H76" s="37">
        <v>102</v>
      </c>
      <c r="I76" s="37">
        <v>52</v>
      </c>
      <c r="J76" s="37">
        <v>16</v>
      </c>
      <c r="K76" s="37">
        <v>137</v>
      </c>
      <c r="L76" s="37">
        <v>68</v>
      </c>
      <c r="M76" s="37">
        <v>4</v>
      </c>
      <c r="N76" s="37">
        <v>2</v>
      </c>
      <c r="O76" s="37">
        <v>85</v>
      </c>
      <c r="P76" s="37">
        <v>56</v>
      </c>
      <c r="Q76" s="37">
        <v>25</v>
      </c>
      <c r="R76" s="37">
        <v>12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21">
        <f t="shared" si="13"/>
        <v>640</v>
      </c>
      <c r="AB76" s="21">
        <f t="shared" si="14"/>
        <v>368</v>
      </c>
      <c r="AC76" s="21">
        <f t="shared" si="15"/>
        <v>132</v>
      </c>
      <c r="AD76" s="21">
        <f t="shared" si="16"/>
        <v>47</v>
      </c>
      <c r="AE76" s="23">
        <f t="shared" si="17"/>
        <v>772</v>
      </c>
      <c r="AF76" s="23">
        <f t="shared" si="18"/>
        <v>415</v>
      </c>
    </row>
    <row r="77" spans="1:32" ht="27.75">
      <c r="A77" s="178" t="s">
        <v>317</v>
      </c>
      <c r="B77" s="178"/>
      <c r="C77" s="37">
        <v>43</v>
      </c>
      <c r="D77" s="37">
        <v>100</v>
      </c>
      <c r="E77" s="37">
        <v>31</v>
      </c>
      <c r="F77" s="37">
        <v>42</v>
      </c>
      <c r="G77" s="37">
        <v>92</v>
      </c>
      <c r="H77" s="37">
        <v>142</v>
      </c>
      <c r="I77" s="37">
        <v>12</v>
      </c>
      <c r="J77" s="37">
        <v>13</v>
      </c>
      <c r="K77" s="37">
        <v>58</v>
      </c>
      <c r="L77" s="37">
        <v>121</v>
      </c>
      <c r="M77" s="37">
        <v>2</v>
      </c>
      <c r="N77" s="37">
        <v>1</v>
      </c>
      <c r="O77" s="37">
        <v>59</v>
      </c>
      <c r="P77" s="37">
        <v>97</v>
      </c>
      <c r="Q77" s="37">
        <v>57</v>
      </c>
      <c r="R77" s="37">
        <v>62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21">
        <f t="shared" si="13"/>
        <v>252</v>
      </c>
      <c r="AB77" s="21">
        <f t="shared" si="14"/>
        <v>460</v>
      </c>
      <c r="AC77" s="21">
        <f t="shared" si="15"/>
        <v>102</v>
      </c>
      <c r="AD77" s="21">
        <f t="shared" si="16"/>
        <v>118</v>
      </c>
      <c r="AE77" s="23">
        <f t="shared" si="17"/>
        <v>354</v>
      </c>
      <c r="AF77" s="23">
        <f t="shared" si="18"/>
        <v>578</v>
      </c>
    </row>
    <row r="78" spans="1:32" ht="27.75">
      <c r="A78" s="176" t="s">
        <v>318</v>
      </c>
      <c r="B78" s="176"/>
      <c r="C78" s="37">
        <v>25</v>
      </c>
      <c r="D78" s="37">
        <v>36</v>
      </c>
      <c r="E78" s="37">
        <v>13</v>
      </c>
      <c r="F78" s="37">
        <v>11</v>
      </c>
      <c r="G78" s="37">
        <v>23</v>
      </c>
      <c r="H78" s="37">
        <v>27</v>
      </c>
      <c r="I78" s="37">
        <v>2</v>
      </c>
      <c r="J78" s="37">
        <v>3</v>
      </c>
      <c r="K78" s="37">
        <v>19</v>
      </c>
      <c r="L78" s="37">
        <v>29</v>
      </c>
      <c r="M78" s="37">
        <v>1</v>
      </c>
      <c r="N78" s="37">
        <v>3</v>
      </c>
      <c r="O78" s="37">
        <v>17</v>
      </c>
      <c r="P78" s="37">
        <v>28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21">
        <f t="shared" si="13"/>
        <v>84</v>
      </c>
      <c r="AB78" s="21">
        <f t="shared" si="14"/>
        <v>120</v>
      </c>
      <c r="AC78" s="21">
        <f t="shared" si="15"/>
        <v>16</v>
      </c>
      <c r="AD78" s="21">
        <f t="shared" si="16"/>
        <v>17</v>
      </c>
      <c r="AE78" s="23">
        <f t="shared" si="17"/>
        <v>100</v>
      </c>
      <c r="AF78" s="23">
        <f t="shared" si="18"/>
        <v>137</v>
      </c>
    </row>
    <row r="79" spans="1:32" ht="27.75">
      <c r="A79" s="176" t="s">
        <v>330</v>
      </c>
      <c r="B79" s="176"/>
      <c r="C79" s="37">
        <v>25</v>
      </c>
      <c r="D79" s="37">
        <v>23</v>
      </c>
      <c r="E79" s="37">
        <v>14</v>
      </c>
      <c r="F79" s="37">
        <v>14</v>
      </c>
      <c r="G79" s="37">
        <v>31</v>
      </c>
      <c r="H79" s="37">
        <v>36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21">
        <f t="shared" si="13"/>
        <v>56</v>
      </c>
      <c r="AB79" s="21">
        <f t="shared" si="14"/>
        <v>59</v>
      </c>
      <c r="AC79" s="21">
        <f t="shared" si="15"/>
        <v>14</v>
      </c>
      <c r="AD79" s="21">
        <f t="shared" si="16"/>
        <v>14</v>
      </c>
      <c r="AE79" s="23">
        <f t="shared" si="17"/>
        <v>70</v>
      </c>
      <c r="AF79" s="23">
        <f t="shared" si="18"/>
        <v>73</v>
      </c>
    </row>
    <row r="80" spans="1:32" ht="27.75">
      <c r="A80" s="174" t="s">
        <v>331</v>
      </c>
      <c r="B80" s="174"/>
      <c r="C80" s="21">
        <f>C6+C7+C8+C9+C10+C19+C20+C21+C22+C23+C24+C25+C39+C45+C49+C50+C58+C59+C60+C61+C68+C71+C74+C75+C76+C77+C78+C79</f>
        <v>7286</v>
      </c>
      <c r="D80" s="28">
        <f aca="true" t="shared" si="20" ref="D80:Z80">D6+D7+D8+D9+D10+D19+D20+D21+D22+D23+D24+D25+D39+D45+D49+D50+D58+D59+D60+D61+D68+D71+D74+D75+D76+D77+D78+D79</f>
        <v>12151</v>
      </c>
      <c r="E80" s="28">
        <f t="shared" si="20"/>
        <v>3119</v>
      </c>
      <c r="F80" s="28">
        <f t="shared" si="20"/>
        <v>4614</v>
      </c>
      <c r="G80" s="28">
        <f t="shared" si="20"/>
        <v>8892</v>
      </c>
      <c r="H80" s="28">
        <f t="shared" si="20"/>
        <v>13187</v>
      </c>
      <c r="I80" s="28">
        <f t="shared" si="20"/>
        <v>2608</v>
      </c>
      <c r="J80" s="28">
        <f t="shared" si="20"/>
        <v>2843</v>
      </c>
      <c r="K80" s="28">
        <f t="shared" si="20"/>
        <v>9333</v>
      </c>
      <c r="L80" s="28">
        <f t="shared" si="20"/>
        <v>11463</v>
      </c>
      <c r="M80" s="28">
        <f t="shared" si="20"/>
        <v>2612</v>
      </c>
      <c r="N80" s="28">
        <f t="shared" si="20"/>
        <v>3335</v>
      </c>
      <c r="O80" s="28">
        <f t="shared" si="20"/>
        <v>9186</v>
      </c>
      <c r="P80" s="28">
        <f t="shared" si="20"/>
        <v>10933</v>
      </c>
      <c r="Q80" s="28">
        <f t="shared" si="20"/>
        <v>5276</v>
      </c>
      <c r="R80" s="28">
        <f t="shared" si="20"/>
        <v>6595</v>
      </c>
      <c r="S80" s="28">
        <f t="shared" si="20"/>
        <v>1890</v>
      </c>
      <c r="T80" s="28">
        <f t="shared" si="20"/>
        <v>1669</v>
      </c>
      <c r="U80" s="28">
        <f t="shared" si="20"/>
        <v>372</v>
      </c>
      <c r="V80" s="28">
        <f t="shared" si="20"/>
        <v>307</v>
      </c>
      <c r="W80" s="28">
        <f t="shared" si="20"/>
        <v>428</v>
      </c>
      <c r="X80" s="28">
        <f t="shared" si="20"/>
        <v>235</v>
      </c>
      <c r="Y80" s="28">
        <f t="shared" si="20"/>
        <v>98</v>
      </c>
      <c r="Z80" s="28">
        <f t="shared" si="20"/>
        <v>45</v>
      </c>
      <c r="AA80" s="21">
        <f t="shared" si="13"/>
        <v>37015</v>
      </c>
      <c r="AB80" s="21">
        <f t="shared" si="14"/>
        <v>49638</v>
      </c>
      <c r="AC80" s="21">
        <f t="shared" si="15"/>
        <v>14085</v>
      </c>
      <c r="AD80" s="21">
        <f t="shared" si="16"/>
        <v>17739</v>
      </c>
      <c r="AE80" s="23">
        <f t="shared" si="17"/>
        <v>51100</v>
      </c>
      <c r="AF80" s="23">
        <f t="shared" si="18"/>
        <v>67377</v>
      </c>
    </row>
    <row r="86" spans="1:32" ht="27.75">
      <c r="A86" s="26"/>
      <c r="B86" s="177" t="s">
        <v>332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26"/>
    </row>
    <row r="87" spans="1:32" ht="27" customHeight="1">
      <c r="A87" s="174" t="s">
        <v>191</v>
      </c>
      <c r="B87" s="174"/>
      <c r="C87" s="174" t="s">
        <v>179</v>
      </c>
      <c r="D87" s="174"/>
      <c r="E87" s="174"/>
      <c r="F87" s="174"/>
      <c r="G87" s="174" t="s">
        <v>180</v>
      </c>
      <c r="H87" s="174"/>
      <c r="I87" s="174"/>
      <c r="J87" s="174"/>
      <c r="K87" s="174" t="s">
        <v>181</v>
      </c>
      <c r="L87" s="174"/>
      <c r="M87" s="174"/>
      <c r="N87" s="174"/>
      <c r="O87" s="174" t="s">
        <v>182</v>
      </c>
      <c r="P87" s="174"/>
      <c r="Q87" s="174"/>
      <c r="R87" s="174"/>
      <c r="S87" s="174" t="s">
        <v>183</v>
      </c>
      <c r="T87" s="174"/>
      <c r="U87" s="174"/>
      <c r="V87" s="174"/>
      <c r="W87" s="174" t="s">
        <v>184</v>
      </c>
      <c r="X87" s="174"/>
      <c r="Y87" s="174"/>
      <c r="Z87" s="174"/>
      <c r="AA87" s="174" t="s">
        <v>0</v>
      </c>
      <c r="AB87" s="174"/>
      <c r="AC87" s="174"/>
      <c r="AD87" s="174"/>
      <c r="AE87" s="175" t="s">
        <v>0</v>
      </c>
      <c r="AF87" s="175"/>
    </row>
    <row r="88" spans="1:32" ht="27.75">
      <c r="A88" s="174"/>
      <c r="B88" s="174"/>
      <c r="C88" s="174" t="s">
        <v>185</v>
      </c>
      <c r="D88" s="174"/>
      <c r="E88" s="174" t="s">
        <v>186</v>
      </c>
      <c r="F88" s="174"/>
      <c r="G88" s="174" t="s">
        <v>187</v>
      </c>
      <c r="H88" s="174"/>
      <c r="I88" s="174" t="s">
        <v>186</v>
      </c>
      <c r="J88" s="174"/>
      <c r="K88" s="174" t="s">
        <v>187</v>
      </c>
      <c r="L88" s="174"/>
      <c r="M88" s="174" t="s">
        <v>186</v>
      </c>
      <c r="N88" s="174"/>
      <c r="O88" s="174" t="s">
        <v>187</v>
      </c>
      <c r="P88" s="174"/>
      <c r="Q88" s="174" t="s">
        <v>186</v>
      </c>
      <c r="R88" s="174"/>
      <c r="S88" s="174" t="s">
        <v>187</v>
      </c>
      <c r="T88" s="174"/>
      <c r="U88" s="174" t="s">
        <v>186</v>
      </c>
      <c r="V88" s="174"/>
      <c r="W88" s="174" t="s">
        <v>187</v>
      </c>
      <c r="X88" s="174"/>
      <c r="Y88" s="174" t="s">
        <v>186</v>
      </c>
      <c r="Z88" s="174"/>
      <c r="AA88" s="174" t="s">
        <v>187</v>
      </c>
      <c r="AB88" s="174"/>
      <c r="AC88" s="174" t="s">
        <v>186</v>
      </c>
      <c r="AD88" s="174"/>
      <c r="AE88" s="175"/>
      <c r="AF88" s="175"/>
    </row>
    <row r="89" spans="1:32" ht="55.5">
      <c r="A89" s="174"/>
      <c r="B89" s="174"/>
      <c r="C89" s="28" t="s">
        <v>1</v>
      </c>
      <c r="D89" s="28" t="s">
        <v>2</v>
      </c>
      <c r="E89" s="28" t="s">
        <v>1</v>
      </c>
      <c r="F89" s="28" t="s">
        <v>2</v>
      </c>
      <c r="G89" s="28" t="s">
        <v>1</v>
      </c>
      <c r="H89" s="28" t="s">
        <v>2</v>
      </c>
      <c r="I89" s="28" t="s">
        <v>1</v>
      </c>
      <c r="J89" s="28" t="s">
        <v>2</v>
      </c>
      <c r="K89" s="28" t="s">
        <v>1</v>
      </c>
      <c r="L89" s="28" t="s">
        <v>2</v>
      </c>
      <c r="M89" s="28" t="s">
        <v>1</v>
      </c>
      <c r="N89" s="28" t="s">
        <v>2</v>
      </c>
      <c r="O89" s="28" t="s">
        <v>1</v>
      </c>
      <c r="P89" s="28" t="s">
        <v>2</v>
      </c>
      <c r="Q89" s="28" t="s">
        <v>1</v>
      </c>
      <c r="R89" s="28" t="s">
        <v>2</v>
      </c>
      <c r="S89" s="28" t="s">
        <v>1</v>
      </c>
      <c r="T89" s="28" t="s">
        <v>2</v>
      </c>
      <c r="U89" s="28" t="s">
        <v>1</v>
      </c>
      <c r="V89" s="28" t="s">
        <v>2</v>
      </c>
      <c r="W89" s="28" t="s">
        <v>1</v>
      </c>
      <c r="X89" s="28" t="s">
        <v>2</v>
      </c>
      <c r="Y89" s="28" t="s">
        <v>1</v>
      </c>
      <c r="Z89" s="28" t="s">
        <v>2</v>
      </c>
      <c r="AA89" s="28" t="s">
        <v>1</v>
      </c>
      <c r="AB89" s="28" t="s">
        <v>2</v>
      </c>
      <c r="AC89" s="28" t="s">
        <v>1</v>
      </c>
      <c r="AD89" s="28" t="s">
        <v>2</v>
      </c>
      <c r="AE89" s="28" t="s">
        <v>1</v>
      </c>
      <c r="AF89" s="28" t="s">
        <v>2</v>
      </c>
    </row>
    <row r="90" spans="1:32" ht="26.25" customHeight="1">
      <c r="A90" s="176" t="s">
        <v>35</v>
      </c>
      <c r="B90" s="176"/>
      <c r="C90" s="47">
        <v>82</v>
      </c>
      <c r="D90" s="47">
        <v>47</v>
      </c>
      <c r="E90" s="47">
        <v>10</v>
      </c>
      <c r="F90" s="47">
        <v>7</v>
      </c>
      <c r="G90" s="47">
        <v>77</v>
      </c>
      <c r="H90" s="47">
        <v>53</v>
      </c>
      <c r="I90" s="47">
        <v>6</v>
      </c>
      <c r="J90" s="47">
        <v>7</v>
      </c>
      <c r="K90" s="47">
        <v>50</v>
      </c>
      <c r="L90" s="47">
        <v>24</v>
      </c>
      <c r="M90" s="47">
        <v>2</v>
      </c>
      <c r="N90" s="47">
        <v>0</v>
      </c>
      <c r="O90" s="47">
        <v>65</v>
      </c>
      <c r="P90" s="47">
        <v>27</v>
      </c>
      <c r="Q90" s="47">
        <v>0</v>
      </c>
      <c r="R90" s="47">
        <v>0</v>
      </c>
      <c r="S90" s="47">
        <v>32</v>
      </c>
      <c r="T90" s="47">
        <v>12</v>
      </c>
      <c r="U90" s="47">
        <v>1</v>
      </c>
      <c r="V90" s="47">
        <v>13</v>
      </c>
      <c r="W90" s="47">
        <v>71</v>
      </c>
      <c r="X90" s="47">
        <v>27</v>
      </c>
      <c r="Y90" s="47">
        <v>15</v>
      </c>
      <c r="Z90" s="47">
        <v>0</v>
      </c>
      <c r="AA90" s="28">
        <f aca="true" t="shared" si="21" ref="AA90:AA102">SUM(W90,S90,O90,K90,G90,C90)</f>
        <v>377</v>
      </c>
      <c r="AB90" s="28">
        <f aca="true" t="shared" si="22" ref="AB90:AB102">SUM(X90,T90,P90,L90,H90,D90)</f>
        <v>190</v>
      </c>
      <c r="AC90" s="28">
        <f aca="true" t="shared" si="23" ref="AC90:AC102">SUM(E90,I90,M90,Q90,U90,Y90)</f>
        <v>34</v>
      </c>
      <c r="AD90" s="28">
        <f aca="true" t="shared" si="24" ref="AD90:AD102">SUM(F90,J90,N90,R90,V90,Z90)</f>
        <v>27</v>
      </c>
      <c r="AE90" s="30">
        <f>AC90+AA90</f>
        <v>411</v>
      </c>
      <c r="AF90" s="30">
        <f>AD90+AB90</f>
        <v>217</v>
      </c>
    </row>
    <row r="91" spans="1:32" ht="26.25" customHeight="1">
      <c r="A91" s="176" t="s">
        <v>87</v>
      </c>
      <c r="B91" s="176"/>
      <c r="C91" s="47">
        <v>56</v>
      </c>
      <c r="D91" s="47">
        <v>25</v>
      </c>
      <c r="E91" s="47">
        <v>3</v>
      </c>
      <c r="F91" s="47">
        <v>0</v>
      </c>
      <c r="G91" s="47">
        <v>54</v>
      </c>
      <c r="H91" s="47">
        <v>19</v>
      </c>
      <c r="I91" s="47">
        <v>0</v>
      </c>
      <c r="J91" s="47">
        <v>0</v>
      </c>
      <c r="K91" s="47">
        <v>13</v>
      </c>
      <c r="L91" s="47">
        <v>8</v>
      </c>
      <c r="M91" s="47">
        <v>0</v>
      </c>
      <c r="N91" s="47">
        <v>0</v>
      </c>
      <c r="O91" s="47">
        <v>23</v>
      </c>
      <c r="P91" s="47">
        <v>17</v>
      </c>
      <c r="Q91" s="47">
        <v>0</v>
      </c>
      <c r="R91" s="47">
        <v>0</v>
      </c>
      <c r="S91" s="47">
        <v>13</v>
      </c>
      <c r="T91" s="47">
        <v>21</v>
      </c>
      <c r="U91" s="47">
        <v>2</v>
      </c>
      <c r="V91" s="47">
        <v>1</v>
      </c>
      <c r="W91" s="47">
        <v>0</v>
      </c>
      <c r="X91" s="47">
        <v>0</v>
      </c>
      <c r="Y91" s="47">
        <v>0</v>
      </c>
      <c r="Z91" s="47">
        <v>0</v>
      </c>
      <c r="AA91" s="28">
        <f t="shared" si="21"/>
        <v>159</v>
      </c>
      <c r="AB91" s="28">
        <f t="shared" si="22"/>
        <v>90</v>
      </c>
      <c r="AC91" s="28">
        <f t="shared" si="23"/>
        <v>5</v>
      </c>
      <c r="AD91" s="28">
        <f t="shared" si="24"/>
        <v>1</v>
      </c>
      <c r="AE91" s="30">
        <f>AC91+AA91</f>
        <v>164</v>
      </c>
      <c r="AF91" s="30">
        <f>AD91+AB91</f>
        <v>91</v>
      </c>
    </row>
    <row r="92" spans="1:32" ht="27.75">
      <c r="A92" s="176" t="s">
        <v>37</v>
      </c>
      <c r="B92" s="176"/>
      <c r="C92" s="47">
        <v>13</v>
      </c>
      <c r="D92" s="47">
        <v>53</v>
      </c>
      <c r="E92" s="47">
        <v>1</v>
      </c>
      <c r="F92" s="47">
        <v>0</v>
      </c>
      <c r="G92" s="47">
        <v>14</v>
      </c>
      <c r="H92" s="47">
        <v>37</v>
      </c>
      <c r="I92" s="47">
        <v>0</v>
      </c>
      <c r="J92" s="47">
        <v>0</v>
      </c>
      <c r="K92" s="47">
        <v>1</v>
      </c>
      <c r="L92" s="47">
        <v>14</v>
      </c>
      <c r="M92" s="47">
        <v>1</v>
      </c>
      <c r="N92" s="47">
        <v>0</v>
      </c>
      <c r="O92" s="47">
        <v>5</v>
      </c>
      <c r="P92" s="47">
        <v>38</v>
      </c>
      <c r="Q92" s="47">
        <v>0</v>
      </c>
      <c r="R92" s="47">
        <v>0</v>
      </c>
      <c r="S92" s="47">
        <v>4</v>
      </c>
      <c r="T92" s="47">
        <v>26</v>
      </c>
      <c r="U92" s="47">
        <v>1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28">
        <f t="shared" si="21"/>
        <v>37</v>
      </c>
      <c r="AB92" s="28">
        <f t="shared" si="22"/>
        <v>168</v>
      </c>
      <c r="AC92" s="28">
        <f t="shared" si="23"/>
        <v>3</v>
      </c>
      <c r="AD92" s="28">
        <f t="shared" si="24"/>
        <v>0</v>
      </c>
      <c r="AE92" s="30">
        <f aca="true" t="shared" si="25" ref="AE92:AE155">AC92+AA92</f>
        <v>40</v>
      </c>
      <c r="AF92" s="30">
        <f aca="true" t="shared" si="26" ref="AF92:AF155">AD92+AB92</f>
        <v>168</v>
      </c>
    </row>
    <row r="93" spans="1:32" ht="26.25" customHeight="1">
      <c r="A93" s="176" t="s">
        <v>319</v>
      </c>
      <c r="B93" s="176"/>
      <c r="C93" s="47">
        <v>16</v>
      </c>
      <c r="D93" s="47">
        <v>36</v>
      </c>
      <c r="E93" s="47">
        <v>1</v>
      </c>
      <c r="F93" s="47">
        <v>0</v>
      </c>
      <c r="G93" s="47">
        <v>25</v>
      </c>
      <c r="H93" s="47">
        <v>48</v>
      </c>
      <c r="I93" s="47">
        <v>1</v>
      </c>
      <c r="J93" s="47">
        <v>0</v>
      </c>
      <c r="K93" s="47">
        <v>26</v>
      </c>
      <c r="L93" s="47">
        <v>37</v>
      </c>
      <c r="M93" s="47">
        <v>0</v>
      </c>
      <c r="N93" s="47">
        <v>1</v>
      </c>
      <c r="O93" s="47">
        <v>26</v>
      </c>
      <c r="P93" s="47">
        <v>32</v>
      </c>
      <c r="Q93" s="47">
        <v>0</v>
      </c>
      <c r="R93" s="47">
        <v>1</v>
      </c>
      <c r="S93" s="47">
        <v>13</v>
      </c>
      <c r="T93" s="47">
        <v>16</v>
      </c>
      <c r="U93" s="47">
        <v>8</v>
      </c>
      <c r="V93" s="47">
        <v>6</v>
      </c>
      <c r="W93" s="47">
        <v>0</v>
      </c>
      <c r="X93" s="47">
        <v>0</v>
      </c>
      <c r="Y93" s="47">
        <v>0</v>
      </c>
      <c r="Z93" s="47">
        <v>0</v>
      </c>
      <c r="AA93" s="28">
        <f t="shared" si="21"/>
        <v>106</v>
      </c>
      <c r="AB93" s="28">
        <f t="shared" si="22"/>
        <v>169</v>
      </c>
      <c r="AC93" s="28">
        <f t="shared" si="23"/>
        <v>10</v>
      </c>
      <c r="AD93" s="28">
        <f t="shared" si="24"/>
        <v>8</v>
      </c>
      <c r="AE93" s="30">
        <f t="shared" si="25"/>
        <v>116</v>
      </c>
      <c r="AF93" s="30">
        <f t="shared" si="26"/>
        <v>177</v>
      </c>
    </row>
    <row r="94" spans="1:32" ht="27" customHeight="1">
      <c r="A94" s="176" t="s">
        <v>320</v>
      </c>
      <c r="B94" s="176"/>
      <c r="C94" s="47">
        <v>53</v>
      </c>
      <c r="D94" s="47">
        <v>29</v>
      </c>
      <c r="E94" s="47">
        <v>24</v>
      </c>
      <c r="F94" s="47">
        <v>5</v>
      </c>
      <c r="G94" s="47">
        <v>76</v>
      </c>
      <c r="H94" s="47">
        <v>35</v>
      </c>
      <c r="I94" s="47">
        <v>12</v>
      </c>
      <c r="J94" s="47">
        <v>3</v>
      </c>
      <c r="K94" s="47">
        <v>110</v>
      </c>
      <c r="L94" s="47">
        <v>33</v>
      </c>
      <c r="M94" s="47">
        <v>7</v>
      </c>
      <c r="N94" s="47">
        <v>3</v>
      </c>
      <c r="O94" s="47">
        <v>62</v>
      </c>
      <c r="P94" s="47">
        <v>10</v>
      </c>
      <c r="Q94" s="47">
        <v>3</v>
      </c>
      <c r="R94" s="47">
        <v>2</v>
      </c>
      <c r="S94" s="47">
        <v>54</v>
      </c>
      <c r="T94" s="47">
        <v>18</v>
      </c>
      <c r="U94" s="47">
        <v>4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28">
        <f t="shared" si="21"/>
        <v>355</v>
      </c>
      <c r="AB94" s="28">
        <f t="shared" si="22"/>
        <v>125</v>
      </c>
      <c r="AC94" s="28">
        <f t="shared" si="23"/>
        <v>50</v>
      </c>
      <c r="AD94" s="28">
        <f t="shared" si="24"/>
        <v>13</v>
      </c>
      <c r="AE94" s="30">
        <f t="shared" si="25"/>
        <v>405</v>
      </c>
      <c r="AF94" s="30">
        <f t="shared" si="26"/>
        <v>138</v>
      </c>
    </row>
    <row r="95" spans="1:32" ht="26.25" customHeight="1">
      <c r="A95" s="180" t="s">
        <v>321</v>
      </c>
      <c r="B95" s="47" t="s">
        <v>322</v>
      </c>
      <c r="C95" s="47">
        <v>38</v>
      </c>
      <c r="D95" s="47">
        <v>4</v>
      </c>
      <c r="E95" s="47">
        <v>21</v>
      </c>
      <c r="F95" s="47">
        <v>0</v>
      </c>
      <c r="G95" s="47">
        <v>41</v>
      </c>
      <c r="H95" s="47">
        <v>2</v>
      </c>
      <c r="I95" s="47">
        <v>13</v>
      </c>
      <c r="J95" s="47">
        <v>0</v>
      </c>
      <c r="K95" s="47">
        <v>36</v>
      </c>
      <c r="L95" s="47">
        <v>4</v>
      </c>
      <c r="M95" s="47">
        <v>2</v>
      </c>
      <c r="N95" s="47">
        <v>0</v>
      </c>
      <c r="O95" s="47">
        <v>14</v>
      </c>
      <c r="P95" s="47">
        <v>1</v>
      </c>
      <c r="Q95" s="47">
        <v>2</v>
      </c>
      <c r="R95" s="47">
        <v>0</v>
      </c>
      <c r="S95" s="47">
        <v>15</v>
      </c>
      <c r="T95" s="47">
        <v>0</v>
      </c>
      <c r="U95" s="47">
        <v>2</v>
      </c>
      <c r="V95" s="47">
        <v>15</v>
      </c>
      <c r="W95" s="47">
        <v>0</v>
      </c>
      <c r="X95" s="47">
        <v>0</v>
      </c>
      <c r="Y95" s="47">
        <v>0</v>
      </c>
      <c r="Z95" s="47">
        <v>0</v>
      </c>
      <c r="AA95" s="28">
        <f t="shared" si="21"/>
        <v>144</v>
      </c>
      <c r="AB95" s="28">
        <f t="shared" si="22"/>
        <v>11</v>
      </c>
      <c r="AC95" s="28">
        <f t="shared" si="23"/>
        <v>40</v>
      </c>
      <c r="AD95" s="28">
        <f t="shared" si="24"/>
        <v>15</v>
      </c>
      <c r="AE95" s="30">
        <f t="shared" si="25"/>
        <v>184</v>
      </c>
      <c r="AF95" s="30">
        <f t="shared" si="26"/>
        <v>26</v>
      </c>
    </row>
    <row r="96" spans="1:32" ht="27.75">
      <c r="A96" s="180"/>
      <c r="B96" s="47" t="s">
        <v>323</v>
      </c>
      <c r="C96" s="47">
        <v>29</v>
      </c>
      <c r="D96" s="47">
        <v>8</v>
      </c>
      <c r="E96" s="47">
        <v>6</v>
      </c>
      <c r="F96" s="47">
        <v>2</v>
      </c>
      <c r="G96" s="47">
        <v>23</v>
      </c>
      <c r="H96" s="47">
        <v>3</v>
      </c>
      <c r="I96" s="47">
        <v>9</v>
      </c>
      <c r="J96" s="47">
        <v>1</v>
      </c>
      <c r="K96" s="47">
        <v>13</v>
      </c>
      <c r="L96" s="47">
        <v>0</v>
      </c>
      <c r="M96" s="47">
        <v>3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10</v>
      </c>
      <c r="T96" s="47">
        <v>0</v>
      </c>
      <c r="U96" s="47">
        <v>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28">
        <f t="shared" si="21"/>
        <v>75</v>
      </c>
      <c r="AB96" s="28">
        <f t="shared" si="22"/>
        <v>11</v>
      </c>
      <c r="AC96" s="28">
        <f t="shared" si="23"/>
        <v>20</v>
      </c>
      <c r="AD96" s="28">
        <f t="shared" si="24"/>
        <v>3</v>
      </c>
      <c r="AE96" s="30">
        <f t="shared" si="25"/>
        <v>95</v>
      </c>
      <c r="AF96" s="30">
        <f t="shared" si="26"/>
        <v>14</v>
      </c>
    </row>
    <row r="97" spans="1:32" ht="26.25" customHeight="1">
      <c r="A97" s="180"/>
      <c r="B97" s="47" t="s">
        <v>324</v>
      </c>
      <c r="C97" s="47">
        <v>29</v>
      </c>
      <c r="D97" s="47">
        <v>7</v>
      </c>
      <c r="E97" s="47">
        <v>3</v>
      </c>
      <c r="F97" s="47">
        <v>2</v>
      </c>
      <c r="G97" s="47">
        <v>21</v>
      </c>
      <c r="H97" s="47">
        <v>10</v>
      </c>
      <c r="I97" s="47">
        <v>35</v>
      </c>
      <c r="J97" s="47">
        <v>3</v>
      </c>
      <c r="K97" s="47">
        <v>25</v>
      </c>
      <c r="L97" s="47">
        <v>2</v>
      </c>
      <c r="M97" s="47">
        <v>2</v>
      </c>
      <c r="N97" s="47">
        <v>1</v>
      </c>
      <c r="O97" s="47">
        <v>3</v>
      </c>
      <c r="P97" s="47">
        <v>0</v>
      </c>
      <c r="Q97" s="47">
        <v>17</v>
      </c>
      <c r="R97" s="47">
        <v>3</v>
      </c>
      <c r="S97" s="47">
        <v>3</v>
      </c>
      <c r="T97" s="47">
        <v>0</v>
      </c>
      <c r="U97" s="47">
        <v>2</v>
      </c>
      <c r="V97" s="47">
        <v>1</v>
      </c>
      <c r="W97" s="47">
        <v>0</v>
      </c>
      <c r="X97" s="47">
        <v>0</v>
      </c>
      <c r="Y97" s="47">
        <v>0</v>
      </c>
      <c r="Z97" s="47">
        <v>0</v>
      </c>
      <c r="AA97" s="28">
        <f t="shared" si="21"/>
        <v>81</v>
      </c>
      <c r="AB97" s="28">
        <f t="shared" si="22"/>
        <v>19</v>
      </c>
      <c r="AC97" s="28">
        <f t="shared" si="23"/>
        <v>59</v>
      </c>
      <c r="AD97" s="28">
        <f t="shared" si="24"/>
        <v>10</v>
      </c>
      <c r="AE97" s="30">
        <f t="shared" si="25"/>
        <v>140</v>
      </c>
      <c r="AF97" s="30">
        <f t="shared" si="26"/>
        <v>29</v>
      </c>
    </row>
    <row r="98" spans="1:32" ht="26.25" customHeight="1">
      <c r="A98" s="180"/>
      <c r="B98" s="47" t="s">
        <v>325</v>
      </c>
      <c r="C98" s="47">
        <v>19</v>
      </c>
      <c r="D98" s="47">
        <v>10</v>
      </c>
      <c r="E98" s="47">
        <v>9</v>
      </c>
      <c r="F98" s="47">
        <v>3</v>
      </c>
      <c r="G98" s="47">
        <v>28</v>
      </c>
      <c r="H98" s="47">
        <v>4</v>
      </c>
      <c r="I98" s="47">
        <v>9</v>
      </c>
      <c r="J98" s="47">
        <v>0</v>
      </c>
      <c r="K98" s="47">
        <v>39</v>
      </c>
      <c r="L98" s="47">
        <v>4</v>
      </c>
      <c r="M98" s="47">
        <v>11</v>
      </c>
      <c r="N98" s="47">
        <v>4</v>
      </c>
      <c r="O98" s="47">
        <v>25</v>
      </c>
      <c r="P98" s="47">
        <v>5</v>
      </c>
      <c r="Q98" s="47">
        <v>1</v>
      </c>
      <c r="R98" s="47">
        <v>0</v>
      </c>
      <c r="S98" s="47">
        <v>11</v>
      </c>
      <c r="T98" s="47">
        <v>1</v>
      </c>
      <c r="U98" s="47">
        <v>3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28">
        <f t="shared" si="21"/>
        <v>122</v>
      </c>
      <c r="AB98" s="28">
        <f t="shared" si="22"/>
        <v>24</v>
      </c>
      <c r="AC98" s="28">
        <f t="shared" si="23"/>
        <v>33</v>
      </c>
      <c r="AD98" s="28">
        <f t="shared" si="24"/>
        <v>7</v>
      </c>
      <c r="AE98" s="30">
        <f t="shared" si="25"/>
        <v>155</v>
      </c>
      <c r="AF98" s="30">
        <f t="shared" si="26"/>
        <v>31</v>
      </c>
    </row>
    <row r="99" spans="1:32" ht="26.25" customHeight="1">
      <c r="A99" s="180"/>
      <c r="B99" s="47" t="s">
        <v>326</v>
      </c>
      <c r="C99" s="47">
        <v>44</v>
      </c>
      <c r="D99" s="47">
        <v>27</v>
      </c>
      <c r="E99" s="47">
        <v>22</v>
      </c>
      <c r="F99" s="47">
        <v>14</v>
      </c>
      <c r="G99" s="47">
        <v>21</v>
      </c>
      <c r="H99" s="47">
        <v>5</v>
      </c>
      <c r="I99" s="47">
        <v>13</v>
      </c>
      <c r="J99" s="47">
        <v>9</v>
      </c>
      <c r="K99" s="47">
        <v>6</v>
      </c>
      <c r="L99" s="47">
        <v>6</v>
      </c>
      <c r="M99" s="47">
        <v>7</v>
      </c>
      <c r="N99" s="47">
        <v>12</v>
      </c>
      <c r="O99" s="47">
        <v>11</v>
      </c>
      <c r="P99" s="47">
        <v>6</v>
      </c>
      <c r="Q99" s="47">
        <v>7</v>
      </c>
      <c r="R99" s="47">
        <v>3</v>
      </c>
      <c r="S99" s="47">
        <v>9</v>
      </c>
      <c r="T99" s="47">
        <v>6</v>
      </c>
      <c r="U99" s="47">
        <v>9</v>
      </c>
      <c r="V99" s="47">
        <v>8</v>
      </c>
      <c r="W99" s="47">
        <v>0</v>
      </c>
      <c r="X99" s="47">
        <v>0</v>
      </c>
      <c r="Y99" s="47">
        <v>0</v>
      </c>
      <c r="Z99" s="47">
        <v>0</v>
      </c>
      <c r="AA99" s="28">
        <f t="shared" si="21"/>
        <v>91</v>
      </c>
      <c r="AB99" s="28">
        <f t="shared" si="22"/>
        <v>50</v>
      </c>
      <c r="AC99" s="28">
        <f t="shared" si="23"/>
        <v>58</v>
      </c>
      <c r="AD99" s="28">
        <f t="shared" si="24"/>
        <v>46</v>
      </c>
      <c r="AE99" s="30">
        <f t="shared" si="25"/>
        <v>149</v>
      </c>
      <c r="AF99" s="30">
        <f t="shared" si="26"/>
        <v>96</v>
      </c>
    </row>
    <row r="100" spans="1:32" ht="27.75">
      <c r="A100" s="180"/>
      <c r="B100" s="47" t="s">
        <v>209</v>
      </c>
      <c r="C100" s="47">
        <v>20</v>
      </c>
      <c r="D100" s="47">
        <v>10</v>
      </c>
      <c r="E100" s="47">
        <v>3</v>
      </c>
      <c r="F100" s="47">
        <v>0</v>
      </c>
      <c r="G100" s="47">
        <v>25</v>
      </c>
      <c r="H100" s="47">
        <v>11</v>
      </c>
      <c r="I100" s="47">
        <v>4</v>
      </c>
      <c r="J100" s="47">
        <v>0</v>
      </c>
      <c r="K100" s="47">
        <v>18</v>
      </c>
      <c r="L100" s="47">
        <v>9</v>
      </c>
      <c r="M100" s="47">
        <v>0</v>
      </c>
      <c r="N100" s="47">
        <v>0</v>
      </c>
      <c r="O100" s="47">
        <v>8</v>
      </c>
      <c r="P100" s="47">
        <v>6</v>
      </c>
      <c r="Q100" s="47">
        <v>0</v>
      </c>
      <c r="R100" s="47">
        <v>0</v>
      </c>
      <c r="S100" s="47">
        <v>5</v>
      </c>
      <c r="T100" s="47">
        <v>3</v>
      </c>
      <c r="U100" s="47">
        <v>1</v>
      </c>
      <c r="V100" s="47">
        <v>1</v>
      </c>
      <c r="W100" s="47">
        <v>0</v>
      </c>
      <c r="X100" s="47">
        <v>0</v>
      </c>
      <c r="Y100" s="47">
        <v>0</v>
      </c>
      <c r="Z100" s="47">
        <v>0</v>
      </c>
      <c r="AA100" s="28">
        <f t="shared" si="21"/>
        <v>76</v>
      </c>
      <c r="AB100" s="28">
        <f t="shared" si="22"/>
        <v>39</v>
      </c>
      <c r="AC100" s="28">
        <f t="shared" si="23"/>
        <v>8</v>
      </c>
      <c r="AD100" s="28">
        <f t="shared" si="24"/>
        <v>1</v>
      </c>
      <c r="AE100" s="30">
        <f t="shared" si="25"/>
        <v>84</v>
      </c>
      <c r="AF100" s="30">
        <f t="shared" si="26"/>
        <v>40</v>
      </c>
    </row>
    <row r="101" spans="1:32" ht="27.75">
      <c r="A101" s="180"/>
      <c r="B101" s="47" t="s">
        <v>327</v>
      </c>
      <c r="C101" s="47">
        <v>14</v>
      </c>
      <c r="D101" s="47">
        <v>4</v>
      </c>
      <c r="E101" s="47">
        <v>9</v>
      </c>
      <c r="F101" s="47">
        <v>0</v>
      </c>
      <c r="G101" s="47">
        <v>17</v>
      </c>
      <c r="H101" s="47">
        <v>7</v>
      </c>
      <c r="I101" s="47">
        <v>10</v>
      </c>
      <c r="J101" s="47">
        <v>1</v>
      </c>
      <c r="K101" s="47">
        <v>11</v>
      </c>
      <c r="L101" s="47">
        <v>6</v>
      </c>
      <c r="M101" s="47">
        <v>1</v>
      </c>
      <c r="N101" s="47">
        <v>0</v>
      </c>
      <c r="O101" s="47">
        <v>6</v>
      </c>
      <c r="P101" s="47">
        <v>4</v>
      </c>
      <c r="Q101" s="47">
        <v>5</v>
      </c>
      <c r="R101" s="47">
        <v>0</v>
      </c>
      <c r="S101" s="47">
        <v>8</v>
      </c>
      <c r="T101" s="47">
        <v>3</v>
      </c>
      <c r="U101" s="47">
        <v>6</v>
      </c>
      <c r="V101" s="47">
        <v>1</v>
      </c>
      <c r="W101" s="47">
        <v>0</v>
      </c>
      <c r="X101" s="47">
        <v>0</v>
      </c>
      <c r="Y101" s="47">
        <v>0</v>
      </c>
      <c r="Z101" s="47">
        <v>0</v>
      </c>
      <c r="AA101" s="28">
        <f t="shared" si="21"/>
        <v>56</v>
      </c>
      <c r="AB101" s="28">
        <f t="shared" si="22"/>
        <v>24</v>
      </c>
      <c r="AC101" s="28">
        <f t="shared" si="23"/>
        <v>31</v>
      </c>
      <c r="AD101" s="28">
        <f t="shared" si="24"/>
        <v>2</v>
      </c>
      <c r="AE101" s="30">
        <f t="shared" si="25"/>
        <v>87</v>
      </c>
      <c r="AF101" s="30">
        <f t="shared" si="26"/>
        <v>26</v>
      </c>
    </row>
    <row r="102" spans="1:32" ht="26.25" customHeight="1">
      <c r="A102" s="180"/>
      <c r="B102" s="47" t="s">
        <v>328</v>
      </c>
      <c r="C102" s="47">
        <v>11</v>
      </c>
      <c r="D102" s="47">
        <v>7</v>
      </c>
      <c r="E102" s="47">
        <v>8</v>
      </c>
      <c r="F102" s="47">
        <v>2</v>
      </c>
      <c r="G102" s="47">
        <v>12</v>
      </c>
      <c r="H102" s="47">
        <v>6</v>
      </c>
      <c r="I102" s="47">
        <v>8</v>
      </c>
      <c r="J102" s="47">
        <v>2</v>
      </c>
      <c r="K102" s="47">
        <v>20</v>
      </c>
      <c r="L102" s="47">
        <v>11</v>
      </c>
      <c r="M102" s="47">
        <v>8</v>
      </c>
      <c r="N102" s="47">
        <v>3</v>
      </c>
      <c r="O102" s="47">
        <v>13</v>
      </c>
      <c r="P102" s="47">
        <v>5</v>
      </c>
      <c r="Q102" s="47">
        <v>10</v>
      </c>
      <c r="R102" s="47">
        <v>0</v>
      </c>
      <c r="S102" s="47">
        <v>15</v>
      </c>
      <c r="T102" s="47">
        <v>10</v>
      </c>
      <c r="U102" s="47">
        <v>9</v>
      </c>
      <c r="V102" s="47">
        <v>4</v>
      </c>
      <c r="W102" s="47">
        <v>0</v>
      </c>
      <c r="X102" s="47">
        <v>0</v>
      </c>
      <c r="Y102" s="47">
        <v>0</v>
      </c>
      <c r="Z102" s="47">
        <v>0</v>
      </c>
      <c r="AA102" s="28">
        <f t="shared" si="21"/>
        <v>71</v>
      </c>
      <c r="AB102" s="28">
        <f t="shared" si="22"/>
        <v>39</v>
      </c>
      <c r="AC102" s="28">
        <f t="shared" si="23"/>
        <v>43</v>
      </c>
      <c r="AD102" s="28">
        <f t="shared" si="24"/>
        <v>11</v>
      </c>
      <c r="AE102" s="30">
        <f t="shared" si="25"/>
        <v>114</v>
      </c>
      <c r="AF102" s="30">
        <f t="shared" si="26"/>
        <v>50</v>
      </c>
    </row>
    <row r="103" spans="1:32" ht="26.25" customHeight="1">
      <c r="A103" s="180"/>
      <c r="B103" s="28" t="s">
        <v>214</v>
      </c>
      <c r="C103" s="28">
        <f>SUM(C95:C102)</f>
        <v>204</v>
      </c>
      <c r="D103" s="28">
        <f aca="true" t="shared" si="27" ref="D103:AD103">SUM(D95:D102)</f>
        <v>77</v>
      </c>
      <c r="E103" s="28">
        <f t="shared" si="27"/>
        <v>81</v>
      </c>
      <c r="F103" s="28">
        <f t="shared" si="27"/>
        <v>23</v>
      </c>
      <c r="G103" s="28">
        <f t="shared" si="27"/>
        <v>188</v>
      </c>
      <c r="H103" s="28">
        <f t="shared" si="27"/>
        <v>48</v>
      </c>
      <c r="I103" s="28">
        <f t="shared" si="27"/>
        <v>101</v>
      </c>
      <c r="J103" s="28">
        <f t="shared" si="27"/>
        <v>16</v>
      </c>
      <c r="K103" s="28">
        <f t="shared" si="27"/>
        <v>168</v>
      </c>
      <c r="L103" s="28">
        <f t="shared" si="27"/>
        <v>42</v>
      </c>
      <c r="M103" s="28">
        <f t="shared" si="27"/>
        <v>34</v>
      </c>
      <c r="N103" s="28">
        <f t="shared" si="27"/>
        <v>20</v>
      </c>
      <c r="O103" s="28">
        <f t="shared" si="27"/>
        <v>80</v>
      </c>
      <c r="P103" s="28">
        <f t="shared" si="27"/>
        <v>27</v>
      </c>
      <c r="Q103" s="28">
        <f t="shared" si="27"/>
        <v>42</v>
      </c>
      <c r="R103" s="28">
        <f t="shared" si="27"/>
        <v>6</v>
      </c>
      <c r="S103" s="28">
        <f t="shared" si="27"/>
        <v>76</v>
      </c>
      <c r="T103" s="28">
        <f t="shared" si="27"/>
        <v>23</v>
      </c>
      <c r="U103" s="28">
        <f t="shared" si="27"/>
        <v>34</v>
      </c>
      <c r="V103" s="28">
        <f t="shared" si="27"/>
        <v>30</v>
      </c>
      <c r="W103" s="28">
        <f t="shared" si="27"/>
        <v>0</v>
      </c>
      <c r="X103" s="28">
        <f t="shared" si="27"/>
        <v>0</v>
      </c>
      <c r="Y103" s="28">
        <f t="shared" si="27"/>
        <v>0</v>
      </c>
      <c r="Z103" s="28">
        <f t="shared" si="27"/>
        <v>0</v>
      </c>
      <c r="AA103" s="28">
        <f t="shared" si="27"/>
        <v>716</v>
      </c>
      <c r="AB103" s="28">
        <f t="shared" si="27"/>
        <v>217</v>
      </c>
      <c r="AC103" s="28">
        <f t="shared" si="27"/>
        <v>292</v>
      </c>
      <c r="AD103" s="28">
        <f t="shared" si="27"/>
        <v>95</v>
      </c>
      <c r="AE103" s="30">
        <f t="shared" si="25"/>
        <v>1008</v>
      </c>
      <c r="AF103" s="30">
        <f t="shared" si="26"/>
        <v>312</v>
      </c>
    </row>
    <row r="104" spans="1:32" ht="26.25" customHeight="1">
      <c r="A104" s="176" t="s">
        <v>329</v>
      </c>
      <c r="B104" s="176"/>
      <c r="C104" s="47">
        <v>32</v>
      </c>
      <c r="D104" s="47">
        <v>22</v>
      </c>
      <c r="E104" s="47">
        <v>6</v>
      </c>
      <c r="F104" s="47">
        <v>5</v>
      </c>
      <c r="G104" s="47">
        <v>21</v>
      </c>
      <c r="H104" s="47">
        <v>26</v>
      </c>
      <c r="I104" s="47">
        <v>8</v>
      </c>
      <c r="J104" s="47">
        <v>6</v>
      </c>
      <c r="K104" s="47">
        <v>30</v>
      </c>
      <c r="L104" s="47">
        <v>22</v>
      </c>
      <c r="M104" s="47">
        <v>0</v>
      </c>
      <c r="N104" s="47">
        <v>0</v>
      </c>
      <c r="O104" s="47">
        <v>34</v>
      </c>
      <c r="P104" s="47">
        <v>11</v>
      </c>
      <c r="Q104" s="47">
        <v>0</v>
      </c>
      <c r="R104" s="47">
        <v>0</v>
      </c>
      <c r="S104" s="47">
        <v>10</v>
      </c>
      <c r="T104" s="47">
        <v>3</v>
      </c>
      <c r="U104" s="47">
        <v>2</v>
      </c>
      <c r="V104" s="47">
        <v>1</v>
      </c>
      <c r="W104" s="47">
        <v>0</v>
      </c>
      <c r="X104" s="47">
        <v>0</v>
      </c>
      <c r="Y104" s="47">
        <v>0</v>
      </c>
      <c r="Z104" s="47">
        <v>0</v>
      </c>
      <c r="AA104" s="28">
        <f aca="true" t="shared" si="28" ref="AA104:AA151">SUM(W104,S104,O104,K104,G104,C104)</f>
        <v>127</v>
      </c>
      <c r="AB104" s="28">
        <f aca="true" t="shared" si="29" ref="AB104:AB151">SUM(X104,T104,P104,L104,H104,D104)</f>
        <v>84</v>
      </c>
      <c r="AC104" s="28">
        <f aca="true" t="shared" si="30" ref="AC104:AD109">SUM(E104,I104,M104,Q104,U104,Y104)</f>
        <v>16</v>
      </c>
      <c r="AD104" s="28">
        <f t="shared" si="30"/>
        <v>12</v>
      </c>
      <c r="AE104" s="30">
        <f t="shared" si="25"/>
        <v>143</v>
      </c>
      <c r="AF104" s="30">
        <f t="shared" si="26"/>
        <v>96</v>
      </c>
    </row>
    <row r="105" spans="1:32" ht="27.75">
      <c r="A105" s="176" t="s">
        <v>308</v>
      </c>
      <c r="B105" s="176"/>
      <c r="C105" s="47">
        <v>49</v>
      </c>
      <c r="D105" s="47">
        <v>39</v>
      </c>
      <c r="E105" s="47">
        <v>6</v>
      </c>
      <c r="F105" s="47">
        <v>4</v>
      </c>
      <c r="G105" s="47">
        <v>83</v>
      </c>
      <c r="H105" s="47">
        <v>52</v>
      </c>
      <c r="I105" s="47">
        <v>13</v>
      </c>
      <c r="J105" s="47">
        <v>15</v>
      </c>
      <c r="K105" s="47">
        <v>30</v>
      </c>
      <c r="L105" s="47">
        <v>18</v>
      </c>
      <c r="M105" s="47">
        <v>0</v>
      </c>
      <c r="N105" s="47">
        <v>0</v>
      </c>
      <c r="O105" s="47">
        <v>17</v>
      </c>
      <c r="P105" s="47">
        <v>7</v>
      </c>
      <c r="Q105" s="47">
        <v>0</v>
      </c>
      <c r="R105" s="47">
        <v>0</v>
      </c>
      <c r="S105" s="47">
        <v>15</v>
      </c>
      <c r="T105" s="47">
        <v>2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28">
        <f t="shared" si="28"/>
        <v>194</v>
      </c>
      <c r="AB105" s="28">
        <f t="shared" si="29"/>
        <v>118</v>
      </c>
      <c r="AC105" s="28">
        <f t="shared" si="30"/>
        <v>19</v>
      </c>
      <c r="AD105" s="28">
        <f t="shared" si="30"/>
        <v>19</v>
      </c>
      <c r="AE105" s="30">
        <f t="shared" si="25"/>
        <v>213</v>
      </c>
      <c r="AF105" s="30">
        <f t="shared" si="26"/>
        <v>137</v>
      </c>
    </row>
    <row r="106" spans="1:32" ht="26.25" customHeight="1">
      <c r="A106" s="176" t="s">
        <v>309</v>
      </c>
      <c r="B106" s="176"/>
      <c r="C106" s="47">
        <v>7</v>
      </c>
      <c r="D106" s="47">
        <v>13</v>
      </c>
      <c r="E106" s="47">
        <v>2</v>
      </c>
      <c r="F106" s="47">
        <v>2</v>
      </c>
      <c r="G106" s="47">
        <v>11</v>
      </c>
      <c r="H106" s="47">
        <v>13</v>
      </c>
      <c r="I106" s="47">
        <v>1</v>
      </c>
      <c r="J106" s="47">
        <v>1</v>
      </c>
      <c r="K106" s="47">
        <v>6</v>
      </c>
      <c r="L106" s="47">
        <v>12</v>
      </c>
      <c r="M106" s="47">
        <v>0</v>
      </c>
      <c r="N106" s="47">
        <v>0</v>
      </c>
      <c r="O106" s="47">
        <v>6</v>
      </c>
      <c r="P106" s="47">
        <v>1</v>
      </c>
      <c r="Q106" s="47">
        <v>0</v>
      </c>
      <c r="R106" s="47">
        <v>0</v>
      </c>
      <c r="S106" s="47">
        <v>0</v>
      </c>
      <c r="T106" s="47">
        <v>1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28">
        <f t="shared" si="28"/>
        <v>30</v>
      </c>
      <c r="AB106" s="28">
        <f t="shared" si="29"/>
        <v>40</v>
      </c>
      <c r="AC106" s="28">
        <f t="shared" si="30"/>
        <v>3</v>
      </c>
      <c r="AD106" s="28">
        <f t="shared" si="30"/>
        <v>3</v>
      </c>
      <c r="AE106" s="30">
        <f t="shared" si="25"/>
        <v>33</v>
      </c>
      <c r="AF106" s="30">
        <f t="shared" si="26"/>
        <v>43</v>
      </c>
    </row>
    <row r="107" spans="1:32" ht="27.75">
      <c r="A107" s="176" t="s">
        <v>44</v>
      </c>
      <c r="B107" s="176"/>
      <c r="C107" s="47">
        <v>91</v>
      </c>
      <c r="D107" s="47">
        <v>98</v>
      </c>
      <c r="E107" s="47">
        <v>21</v>
      </c>
      <c r="F107" s="47">
        <v>15</v>
      </c>
      <c r="G107" s="47">
        <v>217</v>
      </c>
      <c r="H107" s="47">
        <v>115</v>
      </c>
      <c r="I107" s="47">
        <v>20</v>
      </c>
      <c r="J107" s="47">
        <v>10</v>
      </c>
      <c r="K107" s="47">
        <v>264</v>
      </c>
      <c r="L107" s="47">
        <v>192</v>
      </c>
      <c r="M107" s="47">
        <v>42</v>
      </c>
      <c r="N107" s="47">
        <v>22</v>
      </c>
      <c r="O107" s="47">
        <v>251</v>
      </c>
      <c r="P107" s="47">
        <v>147</v>
      </c>
      <c r="Q107" s="47">
        <v>99</v>
      </c>
      <c r="R107" s="47">
        <v>43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28">
        <f t="shared" si="28"/>
        <v>823</v>
      </c>
      <c r="AB107" s="28">
        <f t="shared" si="29"/>
        <v>552</v>
      </c>
      <c r="AC107" s="28">
        <f t="shared" si="30"/>
        <v>182</v>
      </c>
      <c r="AD107" s="28">
        <f t="shared" si="30"/>
        <v>90</v>
      </c>
      <c r="AE107" s="30">
        <f t="shared" si="25"/>
        <v>1005</v>
      </c>
      <c r="AF107" s="30">
        <f t="shared" si="26"/>
        <v>642</v>
      </c>
    </row>
    <row r="108" spans="1:32" ht="26.25" customHeight="1">
      <c r="A108" s="176" t="s">
        <v>304</v>
      </c>
      <c r="B108" s="176"/>
      <c r="C108" s="47">
        <v>31</v>
      </c>
      <c r="D108" s="47">
        <v>11</v>
      </c>
      <c r="E108" s="47">
        <v>11</v>
      </c>
      <c r="F108" s="47">
        <v>3</v>
      </c>
      <c r="G108" s="47">
        <v>41</v>
      </c>
      <c r="H108" s="47">
        <v>14</v>
      </c>
      <c r="I108" s="47">
        <v>7</v>
      </c>
      <c r="J108" s="47">
        <v>1</v>
      </c>
      <c r="K108" s="47">
        <v>32</v>
      </c>
      <c r="L108" s="47">
        <v>7</v>
      </c>
      <c r="M108" s="47">
        <v>6</v>
      </c>
      <c r="N108" s="47">
        <v>2</v>
      </c>
      <c r="O108" s="47">
        <v>35</v>
      </c>
      <c r="P108" s="47">
        <v>6</v>
      </c>
      <c r="Q108" s="47">
        <v>3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28">
        <f t="shared" si="28"/>
        <v>139</v>
      </c>
      <c r="AB108" s="28">
        <f t="shared" si="29"/>
        <v>38</v>
      </c>
      <c r="AC108" s="28">
        <f t="shared" si="30"/>
        <v>27</v>
      </c>
      <c r="AD108" s="28">
        <f t="shared" si="30"/>
        <v>6</v>
      </c>
      <c r="AE108" s="30">
        <f t="shared" si="25"/>
        <v>166</v>
      </c>
      <c r="AF108" s="30">
        <f t="shared" si="26"/>
        <v>44</v>
      </c>
    </row>
    <row r="109" spans="1:32" ht="27" customHeight="1">
      <c r="A109" s="176" t="s">
        <v>305</v>
      </c>
      <c r="B109" s="176"/>
      <c r="C109" s="47">
        <v>16</v>
      </c>
      <c r="D109" s="47">
        <v>4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28">
        <f t="shared" si="28"/>
        <v>16</v>
      </c>
      <c r="AB109" s="28">
        <f t="shared" si="29"/>
        <v>4</v>
      </c>
      <c r="AC109" s="28">
        <f t="shared" si="30"/>
        <v>0</v>
      </c>
      <c r="AD109" s="28">
        <f t="shared" si="30"/>
        <v>0</v>
      </c>
      <c r="AE109" s="30">
        <f t="shared" si="25"/>
        <v>16</v>
      </c>
      <c r="AF109" s="30">
        <f t="shared" si="26"/>
        <v>4</v>
      </c>
    </row>
    <row r="110" spans="1:32" ht="27.75">
      <c r="A110" s="174" t="s">
        <v>281</v>
      </c>
      <c r="B110" s="32" t="s">
        <v>46</v>
      </c>
      <c r="C110" s="32">
        <v>54</v>
      </c>
      <c r="D110" s="32">
        <v>119</v>
      </c>
      <c r="E110" s="32">
        <v>24</v>
      </c>
      <c r="F110" s="32">
        <v>66</v>
      </c>
      <c r="G110" s="32">
        <v>23</v>
      </c>
      <c r="H110" s="32">
        <v>145</v>
      </c>
      <c r="I110" s="32">
        <v>17</v>
      </c>
      <c r="J110" s="32">
        <v>66</v>
      </c>
      <c r="K110" s="32">
        <v>53</v>
      </c>
      <c r="L110" s="32">
        <v>131</v>
      </c>
      <c r="M110" s="32">
        <v>30</v>
      </c>
      <c r="N110" s="32">
        <v>74</v>
      </c>
      <c r="O110" s="32">
        <v>42</v>
      </c>
      <c r="P110" s="32">
        <v>106</v>
      </c>
      <c r="Q110" s="32">
        <v>16</v>
      </c>
      <c r="R110" s="32">
        <v>41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28">
        <f t="shared" si="28"/>
        <v>172</v>
      </c>
      <c r="AB110" s="28">
        <f t="shared" si="29"/>
        <v>501</v>
      </c>
      <c r="AC110" s="28">
        <f aca="true" t="shared" si="31" ref="AC110:AC134">SUM(Y110,U110,Q110,M110,I110,E110)</f>
        <v>87</v>
      </c>
      <c r="AD110" s="28">
        <f aca="true" t="shared" si="32" ref="AD110:AD134">SUM(Z110,V110,R110,N110,J110,F110)</f>
        <v>247</v>
      </c>
      <c r="AE110" s="30">
        <f t="shared" si="25"/>
        <v>259</v>
      </c>
      <c r="AF110" s="30">
        <f t="shared" si="26"/>
        <v>748</v>
      </c>
    </row>
    <row r="111" spans="1:32" ht="27.75">
      <c r="A111" s="174"/>
      <c r="B111" s="32" t="s">
        <v>282</v>
      </c>
      <c r="C111" s="32">
        <v>39</v>
      </c>
      <c r="D111" s="32">
        <v>117</v>
      </c>
      <c r="E111" s="32">
        <v>24</v>
      </c>
      <c r="F111" s="32">
        <v>63</v>
      </c>
      <c r="G111" s="32">
        <v>13</v>
      </c>
      <c r="H111" s="32">
        <v>51</v>
      </c>
      <c r="I111" s="32">
        <v>4</v>
      </c>
      <c r="J111" s="32">
        <v>5</v>
      </c>
      <c r="K111" s="32">
        <v>90</v>
      </c>
      <c r="L111" s="32">
        <v>178</v>
      </c>
      <c r="M111" s="32">
        <v>52</v>
      </c>
      <c r="N111" s="32">
        <v>97</v>
      </c>
      <c r="O111" s="32">
        <v>125</v>
      </c>
      <c r="P111" s="32">
        <v>240</v>
      </c>
      <c r="Q111" s="32">
        <v>72</v>
      </c>
      <c r="R111" s="32">
        <v>142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28">
        <f t="shared" si="28"/>
        <v>267</v>
      </c>
      <c r="AB111" s="28">
        <f t="shared" si="29"/>
        <v>586</v>
      </c>
      <c r="AC111" s="28">
        <f t="shared" si="31"/>
        <v>152</v>
      </c>
      <c r="AD111" s="28">
        <f t="shared" si="32"/>
        <v>307</v>
      </c>
      <c r="AE111" s="30">
        <f t="shared" si="25"/>
        <v>419</v>
      </c>
      <c r="AF111" s="30">
        <f t="shared" si="26"/>
        <v>893</v>
      </c>
    </row>
    <row r="112" spans="1:32" ht="27.75">
      <c r="A112" s="174"/>
      <c r="B112" s="32" t="s">
        <v>275</v>
      </c>
      <c r="C112" s="32">
        <v>15</v>
      </c>
      <c r="D112" s="32">
        <v>123</v>
      </c>
      <c r="E112" s="32">
        <v>26</v>
      </c>
      <c r="F112" s="32">
        <v>95</v>
      </c>
      <c r="G112" s="32">
        <v>6</v>
      </c>
      <c r="H112" s="32">
        <v>89</v>
      </c>
      <c r="I112" s="32">
        <v>10</v>
      </c>
      <c r="J112" s="32">
        <v>30</v>
      </c>
      <c r="K112" s="32">
        <v>16</v>
      </c>
      <c r="L112" s="32">
        <v>50</v>
      </c>
      <c r="M112" s="32">
        <v>5</v>
      </c>
      <c r="N112" s="32">
        <v>17</v>
      </c>
      <c r="O112" s="32">
        <v>6</v>
      </c>
      <c r="P112" s="32">
        <v>19</v>
      </c>
      <c r="Q112" s="32">
        <v>5</v>
      </c>
      <c r="R112" s="32">
        <v>15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28">
        <f t="shared" si="28"/>
        <v>43</v>
      </c>
      <c r="AB112" s="28">
        <f t="shared" si="29"/>
        <v>281</v>
      </c>
      <c r="AC112" s="28">
        <f t="shared" si="31"/>
        <v>46</v>
      </c>
      <c r="AD112" s="28">
        <f t="shared" si="32"/>
        <v>157</v>
      </c>
      <c r="AE112" s="30">
        <f t="shared" si="25"/>
        <v>89</v>
      </c>
      <c r="AF112" s="30">
        <f t="shared" si="26"/>
        <v>438</v>
      </c>
    </row>
    <row r="113" spans="1:32" ht="27.75">
      <c r="A113" s="174"/>
      <c r="B113" s="32" t="s">
        <v>283</v>
      </c>
      <c r="C113" s="32">
        <v>4</v>
      </c>
      <c r="D113" s="32">
        <v>2</v>
      </c>
      <c r="E113" s="32">
        <v>2</v>
      </c>
      <c r="F113" s="32">
        <v>0</v>
      </c>
      <c r="G113" s="32">
        <v>2</v>
      </c>
      <c r="H113" s="32">
        <v>3</v>
      </c>
      <c r="I113" s="32">
        <v>1</v>
      </c>
      <c r="J113" s="32">
        <v>0</v>
      </c>
      <c r="K113" s="32">
        <v>0</v>
      </c>
      <c r="L113" s="32">
        <v>0</v>
      </c>
      <c r="M113" s="32">
        <v>0</v>
      </c>
      <c r="N113" s="32">
        <v>1</v>
      </c>
      <c r="O113" s="32">
        <v>1</v>
      </c>
      <c r="P113" s="32">
        <v>4</v>
      </c>
      <c r="Q113" s="32">
        <v>2</v>
      </c>
      <c r="R113" s="32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28">
        <f t="shared" si="28"/>
        <v>7</v>
      </c>
      <c r="AB113" s="28">
        <f t="shared" si="29"/>
        <v>9</v>
      </c>
      <c r="AC113" s="28">
        <f t="shared" si="31"/>
        <v>5</v>
      </c>
      <c r="AD113" s="28">
        <f t="shared" si="32"/>
        <v>1</v>
      </c>
      <c r="AE113" s="30">
        <f t="shared" si="25"/>
        <v>12</v>
      </c>
      <c r="AF113" s="30">
        <f t="shared" si="26"/>
        <v>10</v>
      </c>
    </row>
    <row r="114" spans="1:32" ht="27.75">
      <c r="A114" s="174"/>
      <c r="B114" s="32" t="s">
        <v>284</v>
      </c>
      <c r="C114" s="32">
        <v>7</v>
      </c>
      <c r="D114" s="32">
        <v>2</v>
      </c>
      <c r="E114" s="32">
        <v>2</v>
      </c>
      <c r="F114" s="32">
        <v>0</v>
      </c>
      <c r="G114" s="32">
        <v>8</v>
      </c>
      <c r="H114" s="32">
        <v>1</v>
      </c>
      <c r="I114" s="32">
        <v>1</v>
      </c>
      <c r="J114" s="32">
        <v>0</v>
      </c>
      <c r="K114" s="32">
        <v>4</v>
      </c>
      <c r="L114" s="32">
        <v>4</v>
      </c>
      <c r="M114" s="32">
        <v>0</v>
      </c>
      <c r="N114" s="32">
        <v>1</v>
      </c>
      <c r="O114" s="32">
        <v>4</v>
      </c>
      <c r="P114" s="32">
        <v>5</v>
      </c>
      <c r="Q114" s="32">
        <v>0</v>
      </c>
      <c r="R114" s="32">
        <v>2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28">
        <f t="shared" si="28"/>
        <v>23</v>
      </c>
      <c r="AB114" s="28">
        <f t="shared" si="29"/>
        <v>12</v>
      </c>
      <c r="AC114" s="28">
        <f t="shared" si="31"/>
        <v>3</v>
      </c>
      <c r="AD114" s="28">
        <f t="shared" si="32"/>
        <v>3</v>
      </c>
      <c r="AE114" s="30">
        <f t="shared" si="25"/>
        <v>26</v>
      </c>
      <c r="AF114" s="30">
        <f t="shared" si="26"/>
        <v>15</v>
      </c>
    </row>
    <row r="115" spans="1:32" ht="27.75">
      <c r="A115" s="174"/>
      <c r="B115" s="32" t="s">
        <v>285</v>
      </c>
      <c r="C115" s="32">
        <v>5</v>
      </c>
      <c r="D115" s="32">
        <v>3</v>
      </c>
      <c r="E115" s="32">
        <v>0</v>
      </c>
      <c r="F115" s="32">
        <v>0</v>
      </c>
      <c r="G115" s="32">
        <v>6</v>
      </c>
      <c r="H115" s="32">
        <v>4</v>
      </c>
      <c r="I115" s="32">
        <v>3</v>
      </c>
      <c r="J115" s="32">
        <v>3</v>
      </c>
      <c r="K115" s="32">
        <v>6</v>
      </c>
      <c r="L115" s="32">
        <v>4</v>
      </c>
      <c r="M115" s="32">
        <v>1</v>
      </c>
      <c r="N115" s="32">
        <v>1</v>
      </c>
      <c r="O115" s="32">
        <v>1</v>
      </c>
      <c r="P115" s="32">
        <v>4</v>
      </c>
      <c r="Q115" s="32">
        <v>0</v>
      </c>
      <c r="R115" s="32">
        <v>1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28">
        <f t="shared" si="28"/>
        <v>18</v>
      </c>
      <c r="AB115" s="28">
        <f t="shared" si="29"/>
        <v>15</v>
      </c>
      <c r="AC115" s="28">
        <f t="shared" si="31"/>
        <v>4</v>
      </c>
      <c r="AD115" s="28">
        <f t="shared" si="32"/>
        <v>5</v>
      </c>
      <c r="AE115" s="30">
        <f t="shared" si="25"/>
        <v>22</v>
      </c>
      <c r="AF115" s="30">
        <f t="shared" si="26"/>
        <v>20</v>
      </c>
    </row>
    <row r="116" spans="1:32" ht="27.75">
      <c r="A116" s="174"/>
      <c r="B116" s="32" t="s">
        <v>286</v>
      </c>
      <c r="C116" s="32">
        <v>3</v>
      </c>
      <c r="D116" s="32">
        <v>7</v>
      </c>
      <c r="E116" s="32">
        <v>1</v>
      </c>
      <c r="F116" s="32">
        <v>2</v>
      </c>
      <c r="G116" s="32">
        <v>6</v>
      </c>
      <c r="H116" s="32">
        <v>4</v>
      </c>
      <c r="I116" s="32">
        <v>2</v>
      </c>
      <c r="J116" s="32">
        <v>1</v>
      </c>
      <c r="K116" s="32">
        <v>6</v>
      </c>
      <c r="L116" s="32">
        <v>2</v>
      </c>
      <c r="M116" s="32">
        <v>1</v>
      </c>
      <c r="N116" s="32">
        <v>0</v>
      </c>
      <c r="O116" s="32">
        <v>1</v>
      </c>
      <c r="P116" s="32">
        <v>2</v>
      </c>
      <c r="Q116" s="32">
        <v>0</v>
      </c>
      <c r="R116" s="32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28">
        <f t="shared" si="28"/>
        <v>16</v>
      </c>
      <c r="AB116" s="28">
        <f t="shared" si="29"/>
        <v>15</v>
      </c>
      <c r="AC116" s="28">
        <f t="shared" si="31"/>
        <v>4</v>
      </c>
      <c r="AD116" s="28">
        <f t="shared" si="32"/>
        <v>3</v>
      </c>
      <c r="AE116" s="30">
        <f t="shared" si="25"/>
        <v>20</v>
      </c>
      <c r="AF116" s="30">
        <f t="shared" si="26"/>
        <v>18</v>
      </c>
    </row>
    <row r="117" spans="1:32" ht="27.75">
      <c r="A117" s="174"/>
      <c r="B117" s="32" t="s">
        <v>163</v>
      </c>
      <c r="C117" s="32">
        <v>33</v>
      </c>
      <c r="D117" s="32">
        <v>27</v>
      </c>
      <c r="E117" s="32">
        <v>20</v>
      </c>
      <c r="F117" s="32">
        <v>22</v>
      </c>
      <c r="G117" s="32">
        <v>25</v>
      </c>
      <c r="H117" s="32">
        <v>40</v>
      </c>
      <c r="I117" s="32">
        <v>10</v>
      </c>
      <c r="J117" s="32">
        <v>7</v>
      </c>
      <c r="K117" s="32">
        <v>34</v>
      </c>
      <c r="L117" s="32">
        <v>30</v>
      </c>
      <c r="M117" s="32">
        <v>13</v>
      </c>
      <c r="N117" s="32">
        <v>12</v>
      </c>
      <c r="O117" s="32">
        <v>29</v>
      </c>
      <c r="P117" s="32">
        <v>25</v>
      </c>
      <c r="Q117" s="32">
        <v>16</v>
      </c>
      <c r="R117" s="32">
        <v>14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28">
        <f t="shared" si="28"/>
        <v>121</v>
      </c>
      <c r="AB117" s="28">
        <f t="shared" si="29"/>
        <v>122</v>
      </c>
      <c r="AC117" s="28">
        <f t="shared" si="31"/>
        <v>59</v>
      </c>
      <c r="AD117" s="28">
        <f t="shared" si="32"/>
        <v>55</v>
      </c>
      <c r="AE117" s="30">
        <f t="shared" si="25"/>
        <v>180</v>
      </c>
      <c r="AF117" s="30">
        <f t="shared" si="26"/>
        <v>177</v>
      </c>
    </row>
    <row r="118" spans="1:32" ht="27.75">
      <c r="A118" s="174"/>
      <c r="B118" s="32" t="s">
        <v>287</v>
      </c>
      <c r="C118" s="32">
        <v>30</v>
      </c>
      <c r="D118" s="32">
        <v>43</v>
      </c>
      <c r="E118" s="32">
        <v>31</v>
      </c>
      <c r="F118" s="32">
        <v>41</v>
      </c>
      <c r="G118" s="32">
        <v>20</v>
      </c>
      <c r="H118" s="32">
        <v>39</v>
      </c>
      <c r="I118" s="32">
        <v>10</v>
      </c>
      <c r="J118" s="32">
        <v>17</v>
      </c>
      <c r="K118" s="32">
        <v>4</v>
      </c>
      <c r="L118" s="32">
        <v>6</v>
      </c>
      <c r="M118" s="32">
        <v>2</v>
      </c>
      <c r="N118" s="32">
        <v>3</v>
      </c>
      <c r="O118" s="32">
        <v>2</v>
      </c>
      <c r="P118" s="32">
        <v>3</v>
      </c>
      <c r="Q118" s="32">
        <v>1</v>
      </c>
      <c r="R118" s="32">
        <v>1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28">
        <f t="shared" si="28"/>
        <v>56</v>
      </c>
      <c r="AB118" s="28">
        <f t="shared" si="29"/>
        <v>91</v>
      </c>
      <c r="AC118" s="28">
        <f t="shared" si="31"/>
        <v>44</v>
      </c>
      <c r="AD118" s="28">
        <f t="shared" si="32"/>
        <v>62</v>
      </c>
      <c r="AE118" s="30">
        <f t="shared" si="25"/>
        <v>100</v>
      </c>
      <c r="AF118" s="30">
        <f t="shared" si="26"/>
        <v>153</v>
      </c>
    </row>
    <row r="119" spans="1:32" ht="27.75">
      <c r="A119" s="174"/>
      <c r="B119" s="32" t="s">
        <v>288</v>
      </c>
      <c r="C119" s="32">
        <v>30</v>
      </c>
      <c r="D119" s="32">
        <v>25</v>
      </c>
      <c r="E119" s="32">
        <v>8</v>
      </c>
      <c r="F119" s="32">
        <v>11</v>
      </c>
      <c r="G119" s="32">
        <v>20</v>
      </c>
      <c r="H119" s="32">
        <v>17</v>
      </c>
      <c r="I119" s="32">
        <v>13</v>
      </c>
      <c r="J119" s="32">
        <v>7</v>
      </c>
      <c r="K119" s="32">
        <v>23</v>
      </c>
      <c r="L119" s="32">
        <v>22</v>
      </c>
      <c r="M119" s="32">
        <v>10</v>
      </c>
      <c r="N119" s="32">
        <v>6</v>
      </c>
      <c r="O119" s="32">
        <v>31</v>
      </c>
      <c r="P119" s="32">
        <v>19</v>
      </c>
      <c r="Q119" s="32">
        <v>17</v>
      </c>
      <c r="R119" s="32">
        <v>12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28">
        <f t="shared" si="28"/>
        <v>104</v>
      </c>
      <c r="AB119" s="28">
        <f t="shared" si="29"/>
        <v>83</v>
      </c>
      <c r="AC119" s="28">
        <f t="shared" si="31"/>
        <v>48</v>
      </c>
      <c r="AD119" s="28">
        <f t="shared" si="32"/>
        <v>36</v>
      </c>
      <c r="AE119" s="30">
        <f t="shared" si="25"/>
        <v>152</v>
      </c>
      <c r="AF119" s="30">
        <f t="shared" si="26"/>
        <v>119</v>
      </c>
    </row>
    <row r="120" spans="1:32" ht="27.75">
      <c r="A120" s="174"/>
      <c r="B120" s="32" t="s">
        <v>124</v>
      </c>
      <c r="C120" s="32">
        <v>18</v>
      </c>
      <c r="D120" s="32">
        <v>47</v>
      </c>
      <c r="E120" s="32">
        <v>17</v>
      </c>
      <c r="F120" s="32">
        <v>33</v>
      </c>
      <c r="G120" s="32">
        <v>35</v>
      </c>
      <c r="H120" s="32">
        <v>55</v>
      </c>
      <c r="I120" s="32">
        <v>12</v>
      </c>
      <c r="J120" s="32">
        <v>14</v>
      </c>
      <c r="K120" s="32">
        <v>35</v>
      </c>
      <c r="L120" s="32">
        <v>45</v>
      </c>
      <c r="M120" s="32">
        <v>26</v>
      </c>
      <c r="N120" s="32">
        <v>30</v>
      </c>
      <c r="O120" s="32">
        <v>18</v>
      </c>
      <c r="P120" s="32">
        <v>18</v>
      </c>
      <c r="Q120" s="32">
        <v>12</v>
      </c>
      <c r="R120" s="32">
        <v>12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28">
        <f t="shared" si="28"/>
        <v>106</v>
      </c>
      <c r="AB120" s="28">
        <f t="shared" si="29"/>
        <v>165</v>
      </c>
      <c r="AC120" s="28">
        <f t="shared" si="31"/>
        <v>67</v>
      </c>
      <c r="AD120" s="28">
        <f t="shared" si="32"/>
        <v>89</v>
      </c>
      <c r="AE120" s="30">
        <f t="shared" si="25"/>
        <v>173</v>
      </c>
      <c r="AF120" s="30">
        <f t="shared" si="26"/>
        <v>254</v>
      </c>
    </row>
    <row r="121" spans="1:32" ht="27.75">
      <c r="A121" s="174"/>
      <c r="B121" s="32" t="s">
        <v>289</v>
      </c>
      <c r="C121" s="32">
        <v>12</v>
      </c>
      <c r="D121" s="32">
        <v>24</v>
      </c>
      <c r="E121" s="32">
        <v>5</v>
      </c>
      <c r="F121" s="32">
        <v>21</v>
      </c>
      <c r="G121" s="32">
        <v>13</v>
      </c>
      <c r="H121" s="32">
        <v>35</v>
      </c>
      <c r="I121" s="32">
        <v>7</v>
      </c>
      <c r="J121" s="32">
        <v>15</v>
      </c>
      <c r="K121" s="32">
        <v>25</v>
      </c>
      <c r="L121" s="32">
        <v>76</v>
      </c>
      <c r="M121" s="32">
        <v>7</v>
      </c>
      <c r="N121" s="32">
        <v>20</v>
      </c>
      <c r="O121" s="32">
        <v>17</v>
      </c>
      <c r="P121" s="32">
        <v>37</v>
      </c>
      <c r="Q121" s="32">
        <v>0</v>
      </c>
      <c r="R121" s="32">
        <v>9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28">
        <f t="shared" si="28"/>
        <v>67</v>
      </c>
      <c r="AB121" s="28">
        <f t="shared" si="29"/>
        <v>172</v>
      </c>
      <c r="AC121" s="28">
        <f t="shared" si="31"/>
        <v>19</v>
      </c>
      <c r="AD121" s="28">
        <f t="shared" si="32"/>
        <v>65</v>
      </c>
      <c r="AE121" s="30">
        <f t="shared" si="25"/>
        <v>86</v>
      </c>
      <c r="AF121" s="30">
        <f t="shared" si="26"/>
        <v>237</v>
      </c>
    </row>
    <row r="122" spans="1:32" ht="27.75">
      <c r="A122" s="174"/>
      <c r="B122" s="32" t="s">
        <v>290</v>
      </c>
      <c r="C122" s="32">
        <v>9</v>
      </c>
      <c r="D122" s="32">
        <v>11</v>
      </c>
      <c r="E122" s="32">
        <v>20</v>
      </c>
      <c r="F122" s="32">
        <v>13</v>
      </c>
      <c r="G122" s="32">
        <v>29</v>
      </c>
      <c r="H122" s="32">
        <v>38</v>
      </c>
      <c r="I122" s="32">
        <v>11</v>
      </c>
      <c r="J122" s="32">
        <v>15</v>
      </c>
      <c r="K122" s="32">
        <v>23</v>
      </c>
      <c r="L122" s="32">
        <v>27</v>
      </c>
      <c r="M122" s="32">
        <v>5</v>
      </c>
      <c r="N122" s="32">
        <v>10</v>
      </c>
      <c r="O122" s="32">
        <v>23</v>
      </c>
      <c r="P122" s="32">
        <v>29</v>
      </c>
      <c r="Q122" s="32">
        <v>12</v>
      </c>
      <c r="R122" s="32">
        <v>14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28">
        <f t="shared" si="28"/>
        <v>84</v>
      </c>
      <c r="AB122" s="28">
        <f t="shared" si="29"/>
        <v>105</v>
      </c>
      <c r="AC122" s="28">
        <f t="shared" si="31"/>
        <v>48</v>
      </c>
      <c r="AD122" s="28">
        <f t="shared" si="32"/>
        <v>52</v>
      </c>
      <c r="AE122" s="30">
        <f t="shared" si="25"/>
        <v>132</v>
      </c>
      <c r="AF122" s="30">
        <f t="shared" si="26"/>
        <v>157</v>
      </c>
    </row>
    <row r="123" spans="1:32" ht="27.75">
      <c r="A123" s="174"/>
      <c r="B123" s="28" t="s">
        <v>291</v>
      </c>
      <c r="C123" s="28">
        <f>SUM(C110:C122)</f>
        <v>259</v>
      </c>
      <c r="D123" s="28">
        <f aca="true" t="shared" si="33" ref="D123:Z123">SUM(D110:D122)</f>
        <v>550</v>
      </c>
      <c r="E123" s="28">
        <f t="shared" si="33"/>
        <v>180</v>
      </c>
      <c r="F123" s="28">
        <f t="shared" si="33"/>
        <v>367</v>
      </c>
      <c r="G123" s="28">
        <f t="shared" si="33"/>
        <v>206</v>
      </c>
      <c r="H123" s="28">
        <f t="shared" si="33"/>
        <v>521</v>
      </c>
      <c r="I123" s="28">
        <f t="shared" si="33"/>
        <v>101</v>
      </c>
      <c r="J123" s="28">
        <f t="shared" si="33"/>
        <v>180</v>
      </c>
      <c r="K123" s="28">
        <f t="shared" si="33"/>
        <v>319</v>
      </c>
      <c r="L123" s="28">
        <f t="shared" si="33"/>
        <v>575</v>
      </c>
      <c r="M123" s="28">
        <f t="shared" si="33"/>
        <v>152</v>
      </c>
      <c r="N123" s="28">
        <f t="shared" si="33"/>
        <v>272</v>
      </c>
      <c r="O123" s="28">
        <f t="shared" si="33"/>
        <v>300</v>
      </c>
      <c r="P123" s="28">
        <f t="shared" si="33"/>
        <v>511</v>
      </c>
      <c r="Q123" s="28">
        <f t="shared" si="33"/>
        <v>153</v>
      </c>
      <c r="R123" s="28">
        <f t="shared" si="33"/>
        <v>263</v>
      </c>
      <c r="S123" s="28">
        <f t="shared" si="33"/>
        <v>0</v>
      </c>
      <c r="T123" s="28">
        <f t="shared" si="33"/>
        <v>0</v>
      </c>
      <c r="U123" s="28">
        <f t="shared" si="33"/>
        <v>0</v>
      </c>
      <c r="V123" s="28">
        <f t="shared" si="33"/>
        <v>0</v>
      </c>
      <c r="W123" s="28">
        <f t="shared" si="33"/>
        <v>0</v>
      </c>
      <c r="X123" s="28">
        <f t="shared" si="33"/>
        <v>0</v>
      </c>
      <c r="Y123" s="28">
        <f t="shared" si="33"/>
        <v>0</v>
      </c>
      <c r="Z123" s="28">
        <f t="shared" si="33"/>
        <v>0</v>
      </c>
      <c r="AA123" s="28">
        <f t="shared" si="28"/>
        <v>1084</v>
      </c>
      <c r="AB123" s="28">
        <f t="shared" si="29"/>
        <v>2157</v>
      </c>
      <c r="AC123" s="28">
        <f t="shared" si="31"/>
        <v>586</v>
      </c>
      <c r="AD123" s="28">
        <f t="shared" si="32"/>
        <v>1082</v>
      </c>
      <c r="AE123" s="30">
        <f t="shared" si="25"/>
        <v>1670</v>
      </c>
      <c r="AF123" s="30">
        <f t="shared" si="26"/>
        <v>3239</v>
      </c>
    </row>
    <row r="124" spans="1:32" ht="26.25" customHeight="1">
      <c r="A124" s="174" t="s">
        <v>292</v>
      </c>
      <c r="B124" s="47" t="s">
        <v>46</v>
      </c>
      <c r="C124" s="47">
        <v>18</v>
      </c>
      <c r="D124" s="47">
        <v>22</v>
      </c>
      <c r="E124" s="47">
        <v>7</v>
      </c>
      <c r="F124" s="47">
        <v>11</v>
      </c>
      <c r="G124" s="47">
        <v>15</v>
      </c>
      <c r="H124" s="47">
        <v>21</v>
      </c>
      <c r="I124" s="47">
        <v>6</v>
      </c>
      <c r="J124" s="47">
        <v>8</v>
      </c>
      <c r="K124" s="47">
        <v>21</v>
      </c>
      <c r="L124" s="47">
        <v>15</v>
      </c>
      <c r="M124" s="47">
        <v>6</v>
      </c>
      <c r="N124" s="47">
        <v>14</v>
      </c>
      <c r="O124" s="47">
        <v>20</v>
      </c>
      <c r="P124" s="47">
        <v>15</v>
      </c>
      <c r="Q124" s="47">
        <v>4</v>
      </c>
      <c r="R124" s="47">
        <v>5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28">
        <f t="shared" si="28"/>
        <v>74</v>
      </c>
      <c r="AB124" s="28">
        <f t="shared" si="29"/>
        <v>73</v>
      </c>
      <c r="AC124" s="28">
        <f t="shared" si="31"/>
        <v>23</v>
      </c>
      <c r="AD124" s="28">
        <f t="shared" si="32"/>
        <v>38</v>
      </c>
      <c r="AE124" s="30">
        <f t="shared" si="25"/>
        <v>97</v>
      </c>
      <c r="AF124" s="30">
        <f t="shared" si="26"/>
        <v>111</v>
      </c>
    </row>
    <row r="125" spans="1:32" ht="27.75">
      <c r="A125" s="175"/>
      <c r="B125" s="47" t="s">
        <v>163</v>
      </c>
      <c r="C125" s="47">
        <v>16</v>
      </c>
      <c r="D125" s="47">
        <v>12</v>
      </c>
      <c r="E125" s="47">
        <v>5</v>
      </c>
      <c r="F125" s="47">
        <v>8</v>
      </c>
      <c r="G125" s="47">
        <v>16</v>
      </c>
      <c r="H125" s="47">
        <v>5</v>
      </c>
      <c r="I125" s="47">
        <v>2</v>
      </c>
      <c r="J125" s="47">
        <v>3</v>
      </c>
      <c r="K125" s="47">
        <v>26</v>
      </c>
      <c r="L125" s="47">
        <v>10</v>
      </c>
      <c r="M125" s="47">
        <v>0</v>
      </c>
      <c r="N125" s="47">
        <v>2</v>
      </c>
      <c r="O125" s="47">
        <v>28</v>
      </c>
      <c r="P125" s="47">
        <v>11</v>
      </c>
      <c r="Q125" s="47">
        <v>6</v>
      </c>
      <c r="R125" s="47">
        <v>3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28">
        <f t="shared" si="28"/>
        <v>86</v>
      </c>
      <c r="AB125" s="28">
        <f t="shared" si="29"/>
        <v>38</v>
      </c>
      <c r="AC125" s="28">
        <f t="shared" si="31"/>
        <v>13</v>
      </c>
      <c r="AD125" s="28">
        <f t="shared" si="32"/>
        <v>16</v>
      </c>
      <c r="AE125" s="30">
        <f t="shared" si="25"/>
        <v>99</v>
      </c>
      <c r="AF125" s="30">
        <f t="shared" si="26"/>
        <v>54</v>
      </c>
    </row>
    <row r="126" spans="1:32" ht="27.75">
      <c r="A126" s="175"/>
      <c r="B126" s="47" t="s">
        <v>293</v>
      </c>
      <c r="C126" s="47">
        <v>13</v>
      </c>
      <c r="D126" s="47">
        <v>15</v>
      </c>
      <c r="E126" s="47">
        <v>5</v>
      </c>
      <c r="F126" s="47">
        <v>3</v>
      </c>
      <c r="G126" s="47">
        <v>7</v>
      </c>
      <c r="H126" s="47">
        <v>11</v>
      </c>
      <c r="I126" s="47">
        <v>6</v>
      </c>
      <c r="J126" s="47">
        <v>3</v>
      </c>
      <c r="K126" s="47">
        <v>10</v>
      </c>
      <c r="L126" s="47">
        <v>10</v>
      </c>
      <c r="M126" s="47">
        <v>1</v>
      </c>
      <c r="N126" s="47">
        <v>0</v>
      </c>
      <c r="O126" s="47">
        <v>11</v>
      </c>
      <c r="P126" s="47">
        <v>2</v>
      </c>
      <c r="Q126" s="47">
        <v>6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28">
        <f t="shared" si="28"/>
        <v>41</v>
      </c>
      <c r="AB126" s="28">
        <f t="shared" si="29"/>
        <v>38</v>
      </c>
      <c r="AC126" s="28">
        <f t="shared" si="31"/>
        <v>18</v>
      </c>
      <c r="AD126" s="28">
        <f t="shared" si="32"/>
        <v>6</v>
      </c>
      <c r="AE126" s="30">
        <f t="shared" si="25"/>
        <v>59</v>
      </c>
      <c r="AF126" s="30">
        <f t="shared" si="26"/>
        <v>44</v>
      </c>
    </row>
    <row r="127" spans="1:32" ht="27.75">
      <c r="A127" s="175"/>
      <c r="B127" s="47" t="s">
        <v>202</v>
      </c>
      <c r="C127" s="47">
        <v>2</v>
      </c>
      <c r="D127" s="47">
        <v>7</v>
      </c>
      <c r="E127" s="47">
        <v>1</v>
      </c>
      <c r="F127" s="47">
        <v>3</v>
      </c>
      <c r="G127" s="47">
        <v>4</v>
      </c>
      <c r="H127" s="47">
        <v>3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28">
        <f t="shared" si="28"/>
        <v>6</v>
      </c>
      <c r="AB127" s="28">
        <f t="shared" si="29"/>
        <v>10</v>
      </c>
      <c r="AC127" s="28">
        <f t="shared" si="31"/>
        <v>1</v>
      </c>
      <c r="AD127" s="28">
        <f t="shared" si="32"/>
        <v>3</v>
      </c>
      <c r="AE127" s="30">
        <f t="shared" si="25"/>
        <v>7</v>
      </c>
      <c r="AF127" s="30">
        <f t="shared" si="26"/>
        <v>13</v>
      </c>
    </row>
    <row r="128" spans="1:32" ht="27.75">
      <c r="A128" s="175"/>
      <c r="B128" s="47" t="s">
        <v>294</v>
      </c>
      <c r="C128" s="47">
        <v>1</v>
      </c>
      <c r="D128" s="47">
        <v>8</v>
      </c>
      <c r="E128" s="47">
        <v>1</v>
      </c>
      <c r="F128" s="47">
        <v>2</v>
      </c>
      <c r="G128" s="47">
        <v>0</v>
      </c>
      <c r="H128" s="47">
        <v>11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28">
        <f t="shared" si="28"/>
        <v>1</v>
      </c>
      <c r="AB128" s="28">
        <f t="shared" si="29"/>
        <v>19</v>
      </c>
      <c r="AC128" s="28">
        <f t="shared" si="31"/>
        <v>1</v>
      </c>
      <c r="AD128" s="28">
        <f t="shared" si="32"/>
        <v>2</v>
      </c>
      <c r="AE128" s="30">
        <f t="shared" si="25"/>
        <v>2</v>
      </c>
      <c r="AF128" s="30">
        <f t="shared" si="26"/>
        <v>21</v>
      </c>
    </row>
    <row r="129" spans="1:32" ht="27.75">
      <c r="A129" s="175"/>
      <c r="B129" s="28" t="s">
        <v>291</v>
      </c>
      <c r="C129" s="28">
        <f>SUM(C124:C128)</f>
        <v>50</v>
      </c>
      <c r="D129" s="28">
        <f aca="true" t="shared" si="34" ref="D129:Z129">SUM(D124:D128)</f>
        <v>64</v>
      </c>
      <c r="E129" s="28">
        <f t="shared" si="34"/>
        <v>19</v>
      </c>
      <c r="F129" s="28">
        <f t="shared" si="34"/>
        <v>27</v>
      </c>
      <c r="G129" s="28">
        <f t="shared" si="34"/>
        <v>42</v>
      </c>
      <c r="H129" s="28">
        <f t="shared" si="34"/>
        <v>51</v>
      </c>
      <c r="I129" s="28">
        <f t="shared" si="34"/>
        <v>14</v>
      </c>
      <c r="J129" s="28">
        <f t="shared" si="34"/>
        <v>14</v>
      </c>
      <c r="K129" s="28">
        <f t="shared" si="34"/>
        <v>57</v>
      </c>
      <c r="L129" s="28">
        <f t="shared" si="34"/>
        <v>35</v>
      </c>
      <c r="M129" s="28">
        <f t="shared" si="34"/>
        <v>7</v>
      </c>
      <c r="N129" s="28">
        <f t="shared" si="34"/>
        <v>16</v>
      </c>
      <c r="O129" s="28">
        <f t="shared" si="34"/>
        <v>59</v>
      </c>
      <c r="P129" s="28">
        <f t="shared" si="34"/>
        <v>28</v>
      </c>
      <c r="Q129" s="28">
        <f t="shared" si="34"/>
        <v>16</v>
      </c>
      <c r="R129" s="28">
        <f t="shared" si="34"/>
        <v>8</v>
      </c>
      <c r="S129" s="28">
        <f t="shared" si="34"/>
        <v>0</v>
      </c>
      <c r="T129" s="28">
        <f t="shared" si="34"/>
        <v>0</v>
      </c>
      <c r="U129" s="28">
        <f t="shared" si="34"/>
        <v>0</v>
      </c>
      <c r="V129" s="28">
        <f t="shared" si="34"/>
        <v>0</v>
      </c>
      <c r="W129" s="28">
        <f t="shared" si="34"/>
        <v>0</v>
      </c>
      <c r="X129" s="28">
        <f t="shared" si="34"/>
        <v>0</v>
      </c>
      <c r="Y129" s="28">
        <f t="shared" si="34"/>
        <v>0</v>
      </c>
      <c r="Z129" s="28">
        <f t="shared" si="34"/>
        <v>0</v>
      </c>
      <c r="AA129" s="28">
        <f t="shared" si="28"/>
        <v>208</v>
      </c>
      <c r="AB129" s="28">
        <f t="shared" si="29"/>
        <v>178</v>
      </c>
      <c r="AC129" s="28">
        <f t="shared" si="31"/>
        <v>56</v>
      </c>
      <c r="AD129" s="28">
        <f t="shared" si="32"/>
        <v>65</v>
      </c>
      <c r="AE129" s="30">
        <f t="shared" si="25"/>
        <v>264</v>
      </c>
      <c r="AF129" s="30">
        <f t="shared" si="26"/>
        <v>243</v>
      </c>
    </row>
    <row r="130" spans="1:32" ht="26.25" customHeight="1">
      <c r="A130" s="174" t="s">
        <v>295</v>
      </c>
      <c r="B130" s="47" t="s">
        <v>46</v>
      </c>
      <c r="C130" s="47">
        <v>5</v>
      </c>
      <c r="D130" s="47">
        <v>36</v>
      </c>
      <c r="E130" s="47">
        <v>7</v>
      </c>
      <c r="F130" s="47">
        <v>19</v>
      </c>
      <c r="G130" s="47">
        <v>19</v>
      </c>
      <c r="H130" s="47">
        <v>40</v>
      </c>
      <c r="I130" s="47">
        <v>19</v>
      </c>
      <c r="J130" s="47">
        <v>17</v>
      </c>
      <c r="K130" s="47">
        <v>27</v>
      </c>
      <c r="L130" s="47">
        <v>40</v>
      </c>
      <c r="M130" s="47">
        <v>5</v>
      </c>
      <c r="N130" s="47">
        <v>5</v>
      </c>
      <c r="O130" s="47">
        <v>17</v>
      </c>
      <c r="P130" s="47">
        <v>30</v>
      </c>
      <c r="Q130" s="47">
        <v>1</v>
      </c>
      <c r="R130" s="47">
        <v>1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28">
        <f t="shared" si="28"/>
        <v>68</v>
      </c>
      <c r="AB130" s="28">
        <f t="shared" si="29"/>
        <v>146</v>
      </c>
      <c r="AC130" s="28">
        <f t="shared" si="31"/>
        <v>32</v>
      </c>
      <c r="AD130" s="28">
        <f t="shared" si="32"/>
        <v>42</v>
      </c>
      <c r="AE130" s="30">
        <f t="shared" si="25"/>
        <v>100</v>
      </c>
      <c r="AF130" s="30">
        <f t="shared" si="26"/>
        <v>188</v>
      </c>
    </row>
    <row r="131" spans="1:32" ht="27.75">
      <c r="A131" s="174"/>
      <c r="B131" s="47" t="s">
        <v>296</v>
      </c>
      <c r="C131" s="47">
        <v>2</v>
      </c>
      <c r="D131" s="47">
        <v>18</v>
      </c>
      <c r="E131" s="47">
        <v>0</v>
      </c>
      <c r="F131" s="47">
        <v>4</v>
      </c>
      <c r="G131" s="47">
        <v>1</v>
      </c>
      <c r="H131" s="47">
        <v>19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28">
        <f t="shared" si="28"/>
        <v>3</v>
      </c>
      <c r="AB131" s="28">
        <f t="shared" si="29"/>
        <v>37</v>
      </c>
      <c r="AC131" s="28">
        <f t="shared" si="31"/>
        <v>0</v>
      </c>
      <c r="AD131" s="28">
        <f t="shared" si="32"/>
        <v>4</v>
      </c>
      <c r="AE131" s="30">
        <f t="shared" si="25"/>
        <v>3</v>
      </c>
      <c r="AF131" s="30">
        <f t="shared" si="26"/>
        <v>41</v>
      </c>
    </row>
    <row r="132" spans="1:32" ht="27.75">
      <c r="A132" s="174"/>
      <c r="B132" s="47" t="s">
        <v>204</v>
      </c>
      <c r="C132" s="47">
        <v>0</v>
      </c>
      <c r="D132" s="47">
        <v>21</v>
      </c>
      <c r="E132" s="47">
        <v>0</v>
      </c>
      <c r="F132" s="47">
        <v>8</v>
      </c>
      <c r="G132" s="47">
        <v>0</v>
      </c>
      <c r="H132" s="47">
        <v>15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28">
        <f t="shared" si="28"/>
        <v>0</v>
      </c>
      <c r="AB132" s="28">
        <f t="shared" si="29"/>
        <v>36</v>
      </c>
      <c r="AC132" s="28">
        <f t="shared" si="31"/>
        <v>0</v>
      </c>
      <c r="AD132" s="28">
        <f t="shared" si="32"/>
        <v>8</v>
      </c>
      <c r="AE132" s="30">
        <f t="shared" si="25"/>
        <v>0</v>
      </c>
      <c r="AF132" s="30">
        <f t="shared" si="26"/>
        <v>44</v>
      </c>
    </row>
    <row r="133" spans="1:32" ht="27.75">
      <c r="A133" s="174" t="s">
        <v>291</v>
      </c>
      <c r="B133" s="28" t="s">
        <v>291</v>
      </c>
      <c r="C133" s="28">
        <f>SUM(C130:C132)</f>
        <v>7</v>
      </c>
      <c r="D133" s="28">
        <f aca="true" t="shared" si="35" ref="D133:Y133">SUM(D130:D132)</f>
        <v>75</v>
      </c>
      <c r="E133" s="28">
        <f t="shared" si="35"/>
        <v>7</v>
      </c>
      <c r="F133" s="28">
        <f t="shared" si="35"/>
        <v>31</v>
      </c>
      <c r="G133" s="28">
        <f t="shared" si="35"/>
        <v>20</v>
      </c>
      <c r="H133" s="28">
        <f t="shared" si="35"/>
        <v>74</v>
      </c>
      <c r="I133" s="28">
        <f t="shared" si="35"/>
        <v>19</v>
      </c>
      <c r="J133" s="28">
        <f t="shared" si="35"/>
        <v>17</v>
      </c>
      <c r="K133" s="28">
        <f t="shared" si="35"/>
        <v>27</v>
      </c>
      <c r="L133" s="28">
        <f t="shared" si="35"/>
        <v>40</v>
      </c>
      <c r="M133" s="28">
        <f t="shared" si="35"/>
        <v>5</v>
      </c>
      <c r="N133" s="28">
        <f t="shared" si="35"/>
        <v>5</v>
      </c>
      <c r="O133" s="28">
        <f t="shared" si="35"/>
        <v>17</v>
      </c>
      <c r="P133" s="28">
        <f t="shared" si="35"/>
        <v>30</v>
      </c>
      <c r="Q133" s="28">
        <f t="shared" si="35"/>
        <v>1</v>
      </c>
      <c r="R133" s="28">
        <f t="shared" si="35"/>
        <v>1</v>
      </c>
      <c r="S133" s="28">
        <f t="shared" si="35"/>
        <v>0</v>
      </c>
      <c r="T133" s="28">
        <f t="shared" si="35"/>
        <v>0</v>
      </c>
      <c r="U133" s="28">
        <f t="shared" si="35"/>
        <v>0</v>
      </c>
      <c r="V133" s="28">
        <f t="shared" si="35"/>
        <v>0</v>
      </c>
      <c r="W133" s="28">
        <f t="shared" si="35"/>
        <v>0</v>
      </c>
      <c r="X133" s="28">
        <f t="shared" si="35"/>
        <v>0</v>
      </c>
      <c r="Y133" s="28">
        <f t="shared" si="35"/>
        <v>0</v>
      </c>
      <c r="Z133" s="28">
        <v>0</v>
      </c>
      <c r="AA133" s="28">
        <f t="shared" si="28"/>
        <v>71</v>
      </c>
      <c r="AB133" s="28">
        <f t="shared" si="29"/>
        <v>219</v>
      </c>
      <c r="AC133" s="28">
        <f t="shared" si="31"/>
        <v>32</v>
      </c>
      <c r="AD133" s="28">
        <f t="shared" si="32"/>
        <v>54</v>
      </c>
      <c r="AE133" s="30">
        <f t="shared" si="25"/>
        <v>103</v>
      </c>
      <c r="AF133" s="30">
        <f t="shared" si="26"/>
        <v>273</v>
      </c>
    </row>
    <row r="134" spans="1:32" ht="27.75">
      <c r="A134" s="178" t="s">
        <v>297</v>
      </c>
      <c r="B134" s="179"/>
      <c r="C134" s="47">
        <v>3</v>
      </c>
      <c r="D134" s="47">
        <v>2</v>
      </c>
      <c r="E134" s="47">
        <v>1</v>
      </c>
      <c r="F134" s="47">
        <v>3</v>
      </c>
      <c r="G134" s="47">
        <v>13</v>
      </c>
      <c r="H134" s="47">
        <v>16</v>
      </c>
      <c r="I134" s="47">
        <v>5</v>
      </c>
      <c r="J134" s="47">
        <v>7</v>
      </c>
      <c r="K134" s="47">
        <v>16</v>
      </c>
      <c r="L134" s="47">
        <v>22</v>
      </c>
      <c r="M134" s="47">
        <v>5</v>
      </c>
      <c r="N134" s="47">
        <v>9</v>
      </c>
      <c r="O134" s="47">
        <v>13</v>
      </c>
      <c r="P134" s="47">
        <v>16</v>
      </c>
      <c r="Q134" s="47">
        <v>6</v>
      </c>
      <c r="R134" s="47">
        <v>8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28">
        <f t="shared" si="28"/>
        <v>45</v>
      </c>
      <c r="AB134" s="28">
        <f t="shared" si="29"/>
        <v>56</v>
      </c>
      <c r="AC134" s="28">
        <f t="shared" si="31"/>
        <v>17</v>
      </c>
      <c r="AD134" s="28">
        <f t="shared" si="32"/>
        <v>27</v>
      </c>
      <c r="AE134" s="30">
        <f t="shared" si="25"/>
        <v>62</v>
      </c>
      <c r="AF134" s="30">
        <f t="shared" si="26"/>
        <v>83</v>
      </c>
    </row>
    <row r="135" spans="1:32" ht="27.75">
      <c r="A135" s="174" t="s">
        <v>172</v>
      </c>
      <c r="B135" s="47" t="s">
        <v>310</v>
      </c>
      <c r="C135" s="47">
        <v>20</v>
      </c>
      <c r="D135" s="47">
        <v>38</v>
      </c>
      <c r="E135" s="47">
        <v>18</v>
      </c>
      <c r="F135" s="47">
        <v>15</v>
      </c>
      <c r="G135" s="47">
        <v>46</v>
      </c>
      <c r="H135" s="47">
        <v>57</v>
      </c>
      <c r="I135" s="47">
        <v>7</v>
      </c>
      <c r="J135" s="47">
        <v>15</v>
      </c>
      <c r="K135" s="47">
        <v>25</v>
      </c>
      <c r="L135" s="47">
        <v>37</v>
      </c>
      <c r="M135" s="47">
        <v>10</v>
      </c>
      <c r="N135" s="47">
        <v>14</v>
      </c>
      <c r="O135" s="47">
        <v>26</v>
      </c>
      <c r="P135" s="47">
        <v>23</v>
      </c>
      <c r="Q135" s="47">
        <v>10</v>
      </c>
      <c r="R135" s="47">
        <v>7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28">
        <f t="shared" si="28"/>
        <v>117</v>
      </c>
      <c r="AB135" s="28">
        <f t="shared" si="29"/>
        <v>155</v>
      </c>
      <c r="AC135" s="28">
        <f aca="true" t="shared" si="36" ref="AC135:AC145">SUM(E135,I135,M135,Q135,U135,Y135)</f>
        <v>45</v>
      </c>
      <c r="AD135" s="28">
        <f aca="true" t="shared" si="37" ref="AD135:AD145">SUM(F135,J135,N135,R135,V135,Z135)</f>
        <v>51</v>
      </c>
      <c r="AE135" s="30">
        <f t="shared" si="25"/>
        <v>162</v>
      </c>
      <c r="AF135" s="30">
        <f t="shared" si="26"/>
        <v>206</v>
      </c>
    </row>
    <row r="136" spans="1:32" ht="27.75">
      <c r="A136" s="174"/>
      <c r="B136" s="47" t="s">
        <v>311</v>
      </c>
      <c r="C136" s="47">
        <v>19</v>
      </c>
      <c r="D136" s="47">
        <v>13</v>
      </c>
      <c r="E136" s="47">
        <v>28</v>
      </c>
      <c r="F136" s="47">
        <v>19</v>
      </c>
      <c r="G136" s="47">
        <v>20</v>
      </c>
      <c r="H136" s="47">
        <v>21</v>
      </c>
      <c r="I136" s="47">
        <v>14</v>
      </c>
      <c r="J136" s="47">
        <v>11</v>
      </c>
      <c r="K136" s="47">
        <v>26</v>
      </c>
      <c r="L136" s="47">
        <v>15</v>
      </c>
      <c r="M136" s="47">
        <v>8</v>
      </c>
      <c r="N136" s="47">
        <v>11</v>
      </c>
      <c r="O136" s="47">
        <v>13</v>
      </c>
      <c r="P136" s="47">
        <v>4</v>
      </c>
      <c r="Q136" s="47">
        <v>8</v>
      </c>
      <c r="R136" s="47">
        <v>5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28">
        <f t="shared" si="28"/>
        <v>78</v>
      </c>
      <c r="AB136" s="28">
        <f t="shared" si="29"/>
        <v>53</v>
      </c>
      <c r="AC136" s="28">
        <f t="shared" si="36"/>
        <v>58</v>
      </c>
      <c r="AD136" s="28">
        <f t="shared" si="37"/>
        <v>46</v>
      </c>
      <c r="AE136" s="30">
        <f t="shared" si="25"/>
        <v>136</v>
      </c>
      <c r="AF136" s="30">
        <f t="shared" si="26"/>
        <v>99</v>
      </c>
    </row>
    <row r="137" spans="1:32" ht="27.75">
      <c r="A137" s="174"/>
      <c r="B137" s="47" t="s">
        <v>312</v>
      </c>
      <c r="C137" s="47">
        <v>28</v>
      </c>
      <c r="D137" s="47">
        <v>49</v>
      </c>
      <c r="E137" s="47">
        <v>18</v>
      </c>
      <c r="F137" s="47">
        <v>10</v>
      </c>
      <c r="G137" s="47">
        <v>46</v>
      </c>
      <c r="H137" s="47">
        <v>38</v>
      </c>
      <c r="I137" s="47">
        <v>12</v>
      </c>
      <c r="J137" s="47">
        <v>9</v>
      </c>
      <c r="K137" s="47">
        <v>38</v>
      </c>
      <c r="L137" s="47">
        <v>48</v>
      </c>
      <c r="M137" s="47">
        <v>13</v>
      </c>
      <c r="N137" s="47">
        <v>10</v>
      </c>
      <c r="O137" s="47">
        <v>23</v>
      </c>
      <c r="P137" s="47">
        <v>36</v>
      </c>
      <c r="Q137" s="47">
        <v>19</v>
      </c>
      <c r="R137" s="47">
        <v>16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28">
        <f t="shared" si="28"/>
        <v>135</v>
      </c>
      <c r="AB137" s="28">
        <f t="shared" si="29"/>
        <v>171</v>
      </c>
      <c r="AC137" s="28">
        <f t="shared" si="36"/>
        <v>62</v>
      </c>
      <c r="AD137" s="28">
        <f t="shared" si="37"/>
        <v>45</v>
      </c>
      <c r="AE137" s="30">
        <f t="shared" si="25"/>
        <v>197</v>
      </c>
      <c r="AF137" s="30">
        <f t="shared" si="26"/>
        <v>216</v>
      </c>
    </row>
    <row r="138" spans="1:32" ht="27.75">
      <c r="A138" s="174"/>
      <c r="B138" s="47" t="s">
        <v>313</v>
      </c>
      <c r="C138" s="47">
        <v>19</v>
      </c>
      <c r="D138" s="47">
        <v>22</v>
      </c>
      <c r="E138" s="47">
        <v>18</v>
      </c>
      <c r="F138" s="47">
        <v>5</v>
      </c>
      <c r="G138" s="47">
        <v>38</v>
      </c>
      <c r="H138" s="47">
        <v>7</v>
      </c>
      <c r="I138" s="47">
        <v>5</v>
      </c>
      <c r="J138" s="47">
        <v>8</v>
      </c>
      <c r="K138" s="47">
        <v>20</v>
      </c>
      <c r="L138" s="47">
        <v>4</v>
      </c>
      <c r="M138" s="47">
        <v>2</v>
      </c>
      <c r="N138" s="47">
        <v>2</v>
      </c>
      <c r="O138" s="47">
        <v>4</v>
      </c>
      <c r="P138" s="47">
        <v>2</v>
      </c>
      <c r="Q138" s="47">
        <v>8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28">
        <f t="shared" si="28"/>
        <v>81</v>
      </c>
      <c r="AB138" s="28">
        <f t="shared" si="29"/>
        <v>35</v>
      </c>
      <c r="AC138" s="28">
        <f t="shared" si="36"/>
        <v>33</v>
      </c>
      <c r="AD138" s="28">
        <f t="shared" si="37"/>
        <v>15</v>
      </c>
      <c r="AE138" s="30">
        <f t="shared" si="25"/>
        <v>114</v>
      </c>
      <c r="AF138" s="30">
        <f t="shared" si="26"/>
        <v>50</v>
      </c>
    </row>
    <row r="139" spans="1:32" ht="27.75">
      <c r="A139" s="174"/>
      <c r="B139" s="47" t="s">
        <v>314</v>
      </c>
      <c r="C139" s="47">
        <v>7</v>
      </c>
      <c r="D139" s="47">
        <v>65</v>
      </c>
      <c r="E139" s="47">
        <v>6</v>
      </c>
      <c r="F139" s="47">
        <v>23</v>
      </c>
      <c r="G139" s="47">
        <v>21</v>
      </c>
      <c r="H139" s="47">
        <v>65</v>
      </c>
      <c r="I139" s="47">
        <v>6</v>
      </c>
      <c r="J139" s="47">
        <v>27</v>
      </c>
      <c r="K139" s="47">
        <v>17</v>
      </c>
      <c r="L139" s="47">
        <v>71</v>
      </c>
      <c r="M139" s="47">
        <v>0</v>
      </c>
      <c r="N139" s="47">
        <v>6</v>
      </c>
      <c r="O139" s="47">
        <v>4</v>
      </c>
      <c r="P139" s="47">
        <v>27</v>
      </c>
      <c r="Q139" s="47">
        <v>3</v>
      </c>
      <c r="R139" s="47">
        <v>10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28">
        <f t="shared" si="28"/>
        <v>49</v>
      </c>
      <c r="AB139" s="28">
        <f t="shared" si="29"/>
        <v>228</v>
      </c>
      <c r="AC139" s="28">
        <f t="shared" si="36"/>
        <v>15</v>
      </c>
      <c r="AD139" s="28">
        <f t="shared" si="37"/>
        <v>66</v>
      </c>
      <c r="AE139" s="30">
        <f t="shared" si="25"/>
        <v>64</v>
      </c>
      <c r="AF139" s="30">
        <f t="shared" si="26"/>
        <v>294</v>
      </c>
    </row>
    <row r="140" spans="1:32" ht="27.75">
      <c r="A140" s="174"/>
      <c r="B140" s="47" t="s">
        <v>315</v>
      </c>
      <c r="C140" s="47">
        <v>6</v>
      </c>
      <c r="D140" s="47">
        <v>15</v>
      </c>
      <c r="E140" s="47">
        <v>10</v>
      </c>
      <c r="F140" s="47">
        <v>8</v>
      </c>
      <c r="G140" s="47">
        <v>11</v>
      </c>
      <c r="H140" s="47">
        <v>22</v>
      </c>
      <c r="I140" s="47">
        <v>1</v>
      </c>
      <c r="J140" s="47">
        <v>0</v>
      </c>
      <c r="K140" s="47">
        <v>3</v>
      </c>
      <c r="L140" s="47">
        <v>6</v>
      </c>
      <c r="M140" s="47">
        <v>0</v>
      </c>
      <c r="N140" s="47">
        <v>0</v>
      </c>
      <c r="O140" s="47">
        <v>2</v>
      </c>
      <c r="P140" s="47">
        <v>2</v>
      </c>
      <c r="Q140" s="47">
        <v>0</v>
      </c>
      <c r="R140" s="47">
        <v>1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28">
        <f t="shared" si="28"/>
        <v>22</v>
      </c>
      <c r="AB140" s="28">
        <f t="shared" si="29"/>
        <v>45</v>
      </c>
      <c r="AC140" s="28">
        <f t="shared" si="36"/>
        <v>11</v>
      </c>
      <c r="AD140" s="28">
        <f t="shared" si="37"/>
        <v>9</v>
      </c>
      <c r="AE140" s="30">
        <f t="shared" si="25"/>
        <v>33</v>
      </c>
      <c r="AF140" s="30">
        <f t="shared" si="26"/>
        <v>54</v>
      </c>
    </row>
    <row r="141" spans="1:32" ht="27.75">
      <c r="A141" s="174"/>
      <c r="B141" s="47" t="s">
        <v>316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28">
        <f t="shared" si="28"/>
        <v>0</v>
      </c>
      <c r="AB141" s="28">
        <f t="shared" si="29"/>
        <v>0</v>
      </c>
      <c r="AC141" s="28">
        <f t="shared" si="36"/>
        <v>0</v>
      </c>
      <c r="AD141" s="28">
        <f t="shared" si="37"/>
        <v>0</v>
      </c>
      <c r="AE141" s="30">
        <f t="shared" si="25"/>
        <v>0</v>
      </c>
      <c r="AF141" s="30">
        <f t="shared" si="26"/>
        <v>0</v>
      </c>
    </row>
    <row r="142" spans="1:32" ht="27.75">
      <c r="A142" s="174" t="s">
        <v>291</v>
      </c>
      <c r="B142" s="28" t="s">
        <v>291</v>
      </c>
      <c r="C142" s="28">
        <f>SUM(C135:C141)</f>
        <v>99</v>
      </c>
      <c r="D142" s="28">
        <f aca="true" t="shared" si="38" ref="D142:Z142">SUM(D135:D141)</f>
        <v>202</v>
      </c>
      <c r="E142" s="28">
        <f t="shared" si="38"/>
        <v>98</v>
      </c>
      <c r="F142" s="28">
        <f t="shared" si="38"/>
        <v>80</v>
      </c>
      <c r="G142" s="28">
        <f t="shared" si="38"/>
        <v>182</v>
      </c>
      <c r="H142" s="28">
        <f t="shared" si="38"/>
        <v>210</v>
      </c>
      <c r="I142" s="28">
        <f t="shared" si="38"/>
        <v>45</v>
      </c>
      <c r="J142" s="28">
        <f t="shared" si="38"/>
        <v>70</v>
      </c>
      <c r="K142" s="28">
        <f t="shared" si="38"/>
        <v>129</v>
      </c>
      <c r="L142" s="28">
        <f t="shared" si="38"/>
        <v>181</v>
      </c>
      <c r="M142" s="28">
        <f t="shared" si="38"/>
        <v>33</v>
      </c>
      <c r="N142" s="28">
        <f t="shared" si="38"/>
        <v>43</v>
      </c>
      <c r="O142" s="28">
        <f t="shared" si="38"/>
        <v>72</v>
      </c>
      <c r="P142" s="28">
        <f t="shared" si="38"/>
        <v>94</v>
      </c>
      <c r="Q142" s="28">
        <f t="shared" si="38"/>
        <v>48</v>
      </c>
      <c r="R142" s="28">
        <f t="shared" si="38"/>
        <v>39</v>
      </c>
      <c r="S142" s="28">
        <f t="shared" si="38"/>
        <v>0</v>
      </c>
      <c r="T142" s="28">
        <f t="shared" si="38"/>
        <v>0</v>
      </c>
      <c r="U142" s="28">
        <f t="shared" si="38"/>
        <v>0</v>
      </c>
      <c r="V142" s="28">
        <f t="shared" si="38"/>
        <v>0</v>
      </c>
      <c r="W142" s="28">
        <f t="shared" si="38"/>
        <v>0</v>
      </c>
      <c r="X142" s="28">
        <f t="shared" si="38"/>
        <v>0</v>
      </c>
      <c r="Y142" s="28">
        <f t="shared" si="38"/>
        <v>0</v>
      </c>
      <c r="Z142" s="28">
        <f t="shared" si="38"/>
        <v>0</v>
      </c>
      <c r="AA142" s="28">
        <f t="shared" si="28"/>
        <v>482</v>
      </c>
      <c r="AB142" s="28">
        <f t="shared" si="29"/>
        <v>687</v>
      </c>
      <c r="AC142" s="28">
        <f t="shared" si="36"/>
        <v>224</v>
      </c>
      <c r="AD142" s="28">
        <f t="shared" si="37"/>
        <v>232</v>
      </c>
      <c r="AE142" s="30">
        <f t="shared" si="25"/>
        <v>706</v>
      </c>
      <c r="AF142" s="30">
        <f t="shared" si="26"/>
        <v>919</v>
      </c>
    </row>
    <row r="143" spans="1:32" ht="27.75">
      <c r="A143" s="176" t="s">
        <v>69</v>
      </c>
      <c r="B143" s="176"/>
      <c r="C143" s="47">
        <v>97</v>
      </c>
      <c r="D143" s="47">
        <v>73</v>
      </c>
      <c r="E143" s="47">
        <v>32</v>
      </c>
      <c r="F143" s="47">
        <v>16</v>
      </c>
      <c r="G143" s="47">
        <v>203</v>
      </c>
      <c r="H143" s="47">
        <v>71</v>
      </c>
      <c r="I143" s="47">
        <v>102</v>
      </c>
      <c r="J143" s="47">
        <v>37</v>
      </c>
      <c r="K143" s="47">
        <v>354</v>
      </c>
      <c r="L143" s="47">
        <v>101</v>
      </c>
      <c r="M143" s="47">
        <v>192</v>
      </c>
      <c r="N143" s="47">
        <v>51</v>
      </c>
      <c r="O143" s="47">
        <v>289</v>
      </c>
      <c r="P143" s="47">
        <v>73</v>
      </c>
      <c r="Q143" s="47">
        <v>148</v>
      </c>
      <c r="R143" s="47">
        <v>44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28">
        <f t="shared" si="28"/>
        <v>943</v>
      </c>
      <c r="AB143" s="28">
        <f t="shared" si="29"/>
        <v>318</v>
      </c>
      <c r="AC143" s="28">
        <f t="shared" si="36"/>
        <v>474</v>
      </c>
      <c r="AD143" s="28">
        <f t="shared" si="37"/>
        <v>148</v>
      </c>
      <c r="AE143" s="30">
        <f t="shared" si="25"/>
        <v>1417</v>
      </c>
      <c r="AF143" s="30">
        <f t="shared" si="26"/>
        <v>466</v>
      </c>
    </row>
    <row r="144" spans="1:32" ht="26.25" customHeight="1">
      <c r="A144" s="176" t="s">
        <v>306</v>
      </c>
      <c r="B144" s="176"/>
      <c r="C144" s="47">
        <v>36</v>
      </c>
      <c r="D144" s="47">
        <v>7</v>
      </c>
      <c r="E144" s="47">
        <v>1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28">
        <f t="shared" si="28"/>
        <v>36</v>
      </c>
      <c r="AB144" s="28">
        <f t="shared" si="29"/>
        <v>7</v>
      </c>
      <c r="AC144" s="28">
        <f t="shared" si="36"/>
        <v>1</v>
      </c>
      <c r="AD144" s="28">
        <f t="shared" si="37"/>
        <v>0</v>
      </c>
      <c r="AE144" s="30">
        <f t="shared" si="25"/>
        <v>37</v>
      </c>
      <c r="AF144" s="30">
        <f t="shared" si="26"/>
        <v>7</v>
      </c>
    </row>
    <row r="145" spans="1:32" ht="27.75">
      <c r="A145" s="176" t="s">
        <v>78</v>
      </c>
      <c r="B145" s="176"/>
      <c r="C145" s="47">
        <v>62</v>
      </c>
      <c r="D145" s="47">
        <v>68</v>
      </c>
      <c r="E145" s="47">
        <v>17</v>
      </c>
      <c r="F145" s="47">
        <v>14</v>
      </c>
      <c r="G145" s="47">
        <v>72</v>
      </c>
      <c r="H145" s="47">
        <v>64</v>
      </c>
      <c r="I145" s="47">
        <v>8</v>
      </c>
      <c r="J145" s="47">
        <v>10</v>
      </c>
      <c r="K145" s="47">
        <v>52</v>
      </c>
      <c r="L145" s="47">
        <v>49</v>
      </c>
      <c r="M145" s="47">
        <v>22</v>
      </c>
      <c r="N145" s="47">
        <v>23</v>
      </c>
      <c r="O145" s="47">
        <v>50</v>
      </c>
      <c r="P145" s="47">
        <v>38</v>
      </c>
      <c r="Q145" s="47">
        <v>22</v>
      </c>
      <c r="R145" s="47">
        <v>21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28">
        <f t="shared" si="28"/>
        <v>236</v>
      </c>
      <c r="AB145" s="28">
        <f t="shared" si="29"/>
        <v>219</v>
      </c>
      <c r="AC145" s="28">
        <f t="shared" si="36"/>
        <v>69</v>
      </c>
      <c r="AD145" s="28">
        <f t="shared" si="37"/>
        <v>68</v>
      </c>
      <c r="AE145" s="30">
        <f t="shared" si="25"/>
        <v>305</v>
      </c>
      <c r="AF145" s="30">
        <f t="shared" si="26"/>
        <v>287</v>
      </c>
    </row>
    <row r="146" spans="1:32" ht="27.75">
      <c r="A146" s="174" t="s">
        <v>93</v>
      </c>
      <c r="B146" s="47" t="s">
        <v>298</v>
      </c>
      <c r="C146" s="47">
        <v>6</v>
      </c>
      <c r="D146" s="47">
        <v>23</v>
      </c>
      <c r="E146" s="47">
        <v>3</v>
      </c>
      <c r="F146" s="47">
        <v>8</v>
      </c>
      <c r="G146" s="47">
        <v>5</v>
      </c>
      <c r="H146" s="47">
        <v>18</v>
      </c>
      <c r="I146" s="47">
        <v>1</v>
      </c>
      <c r="J146" s="47">
        <v>8</v>
      </c>
      <c r="K146" s="47">
        <v>6</v>
      </c>
      <c r="L146" s="47">
        <v>26</v>
      </c>
      <c r="M146" s="47">
        <v>0</v>
      </c>
      <c r="N146" s="47">
        <v>4</v>
      </c>
      <c r="O146" s="47">
        <v>10</v>
      </c>
      <c r="P146" s="47">
        <v>29</v>
      </c>
      <c r="Q146" s="47">
        <v>1</v>
      </c>
      <c r="R146" s="47">
        <v>2</v>
      </c>
      <c r="S146" s="47">
        <v>2</v>
      </c>
      <c r="T146" s="47">
        <v>16</v>
      </c>
      <c r="U146" s="47">
        <v>2</v>
      </c>
      <c r="V146" s="47">
        <v>3</v>
      </c>
      <c r="W146" s="47">
        <v>0</v>
      </c>
      <c r="X146" s="47">
        <v>0</v>
      </c>
      <c r="Y146" s="47">
        <v>0</v>
      </c>
      <c r="Z146" s="47">
        <v>0</v>
      </c>
      <c r="AA146" s="28">
        <f t="shared" si="28"/>
        <v>29</v>
      </c>
      <c r="AB146" s="28">
        <f t="shared" si="29"/>
        <v>112</v>
      </c>
      <c r="AC146" s="28">
        <f aca="true" t="shared" si="39" ref="AC146:AD151">SUM(Y146,U146,Q146,M146,I146,E146)</f>
        <v>7</v>
      </c>
      <c r="AD146" s="28">
        <f t="shared" si="39"/>
        <v>25</v>
      </c>
      <c r="AE146" s="30">
        <f t="shared" si="25"/>
        <v>36</v>
      </c>
      <c r="AF146" s="30">
        <f t="shared" si="26"/>
        <v>137</v>
      </c>
    </row>
    <row r="147" spans="1:32" ht="27.75">
      <c r="A147" s="174"/>
      <c r="B147" s="47" t="s">
        <v>154</v>
      </c>
      <c r="C147" s="47">
        <v>3</v>
      </c>
      <c r="D147" s="47">
        <v>23</v>
      </c>
      <c r="E147" s="47">
        <v>5</v>
      </c>
      <c r="F147" s="47">
        <v>6</v>
      </c>
      <c r="G147" s="47">
        <v>9</v>
      </c>
      <c r="H147" s="47">
        <v>36</v>
      </c>
      <c r="I147" s="47">
        <v>1</v>
      </c>
      <c r="J147" s="47">
        <v>7</v>
      </c>
      <c r="K147" s="47">
        <v>8</v>
      </c>
      <c r="L147" s="47">
        <v>30</v>
      </c>
      <c r="M147" s="47">
        <v>0</v>
      </c>
      <c r="N147" s="47">
        <v>7</v>
      </c>
      <c r="O147" s="47">
        <v>9</v>
      </c>
      <c r="P147" s="47">
        <v>32</v>
      </c>
      <c r="Q147" s="47">
        <v>0</v>
      </c>
      <c r="R147" s="47">
        <v>2</v>
      </c>
      <c r="S147" s="47">
        <v>9</v>
      </c>
      <c r="T147" s="47">
        <v>16</v>
      </c>
      <c r="U147" s="47">
        <v>0</v>
      </c>
      <c r="V147" s="47">
        <v>2</v>
      </c>
      <c r="W147" s="47">
        <v>0</v>
      </c>
      <c r="X147" s="47">
        <v>0</v>
      </c>
      <c r="Y147" s="47">
        <v>0</v>
      </c>
      <c r="Z147" s="47">
        <v>0</v>
      </c>
      <c r="AA147" s="28">
        <f t="shared" si="28"/>
        <v>38</v>
      </c>
      <c r="AB147" s="28">
        <f t="shared" si="29"/>
        <v>137</v>
      </c>
      <c r="AC147" s="28">
        <f t="shared" si="39"/>
        <v>6</v>
      </c>
      <c r="AD147" s="28">
        <f t="shared" si="39"/>
        <v>24</v>
      </c>
      <c r="AE147" s="30">
        <f t="shared" si="25"/>
        <v>44</v>
      </c>
      <c r="AF147" s="30">
        <f t="shared" si="26"/>
        <v>161</v>
      </c>
    </row>
    <row r="148" spans="1:32" ht="27.75">
      <c r="A148" s="174"/>
      <c r="B148" s="32" t="s">
        <v>73</v>
      </c>
      <c r="C148" s="47">
        <v>12</v>
      </c>
      <c r="D148" s="47">
        <v>98</v>
      </c>
      <c r="E148" s="47">
        <v>3</v>
      </c>
      <c r="F148" s="47">
        <v>22</v>
      </c>
      <c r="G148" s="47">
        <v>10</v>
      </c>
      <c r="H148" s="47">
        <v>87</v>
      </c>
      <c r="I148" s="47">
        <v>0</v>
      </c>
      <c r="J148" s="47">
        <v>4</v>
      </c>
      <c r="K148" s="47">
        <v>7</v>
      </c>
      <c r="L148" s="47">
        <v>86</v>
      </c>
      <c r="M148" s="47">
        <v>1</v>
      </c>
      <c r="N148" s="47">
        <v>3</v>
      </c>
      <c r="O148" s="47">
        <v>10</v>
      </c>
      <c r="P148" s="47">
        <v>74</v>
      </c>
      <c r="Q148" s="47">
        <v>2</v>
      </c>
      <c r="R148" s="47">
        <v>9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28">
        <f t="shared" si="28"/>
        <v>39</v>
      </c>
      <c r="AB148" s="28">
        <f t="shared" si="29"/>
        <v>345</v>
      </c>
      <c r="AC148" s="28">
        <f t="shared" si="39"/>
        <v>6</v>
      </c>
      <c r="AD148" s="28">
        <f t="shared" si="39"/>
        <v>38</v>
      </c>
      <c r="AE148" s="30">
        <f t="shared" si="25"/>
        <v>45</v>
      </c>
      <c r="AF148" s="30">
        <f t="shared" si="26"/>
        <v>383</v>
      </c>
    </row>
    <row r="149" spans="1:32" ht="27.75">
      <c r="A149" s="174"/>
      <c r="B149" s="32" t="s">
        <v>299</v>
      </c>
      <c r="C149" s="32">
        <v>0</v>
      </c>
      <c r="D149" s="32">
        <v>29</v>
      </c>
      <c r="E149" s="32">
        <v>0</v>
      </c>
      <c r="F149" s="32">
        <v>2</v>
      </c>
      <c r="G149" s="32">
        <v>0</v>
      </c>
      <c r="H149" s="32">
        <v>21</v>
      </c>
      <c r="I149" s="32">
        <v>0</v>
      </c>
      <c r="J149" s="32">
        <v>0</v>
      </c>
      <c r="K149" s="32">
        <v>0</v>
      </c>
      <c r="L149" s="32">
        <v>17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47">
        <v>0</v>
      </c>
      <c r="X149" s="47">
        <v>0</v>
      </c>
      <c r="Y149" s="47">
        <v>0</v>
      </c>
      <c r="Z149" s="47">
        <v>0</v>
      </c>
      <c r="AA149" s="28">
        <f t="shared" si="28"/>
        <v>0</v>
      </c>
      <c r="AB149" s="28">
        <f t="shared" si="29"/>
        <v>67</v>
      </c>
      <c r="AC149" s="28">
        <f t="shared" si="39"/>
        <v>0</v>
      </c>
      <c r="AD149" s="28">
        <f t="shared" si="39"/>
        <v>2</v>
      </c>
      <c r="AE149" s="30">
        <f t="shared" si="25"/>
        <v>0</v>
      </c>
      <c r="AF149" s="30">
        <f t="shared" si="26"/>
        <v>69</v>
      </c>
    </row>
    <row r="150" spans="1:32" ht="27.75">
      <c r="A150" s="174"/>
      <c r="B150" s="32" t="s">
        <v>267</v>
      </c>
      <c r="C150" s="32">
        <v>9</v>
      </c>
      <c r="D150" s="32">
        <v>18</v>
      </c>
      <c r="E150" s="32">
        <v>2</v>
      </c>
      <c r="F150" s="32">
        <v>8</v>
      </c>
      <c r="G150" s="32">
        <v>7</v>
      </c>
      <c r="H150" s="32">
        <v>26</v>
      </c>
      <c r="I150" s="32">
        <v>5</v>
      </c>
      <c r="J150" s="32">
        <v>9</v>
      </c>
      <c r="K150" s="32">
        <v>18</v>
      </c>
      <c r="L150" s="32">
        <v>28</v>
      </c>
      <c r="M150" s="32">
        <v>1</v>
      </c>
      <c r="N150" s="32">
        <v>5</v>
      </c>
      <c r="O150" s="32">
        <v>11</v>
      </c>
      <c r="P150" s="32">
        <v>20</v>
      </c>
      <c r="Q150" s="32">
        <v>1</v>
      </c>
      <c r="R150" s="32">
        <v>0</v>
      </c>
      <c r="S150" s="32">
        <v>4</v>
      </c>
      <c r="T150" s="32">
        <v>20</v>
      </c>
      <c r="U150" s="32">
        <v>0</v>
      </c>
      <c r="V150" s="32">
        <v>3</v>
      </c>
      <c r="W150" s="47">
        <v>0</v>
      </c>
      <c r="X150" s="47">
        <v>0</v>
      </c>
      <c r="Y150" s="47">
        <v>0</v>
      </c>
      <c r="Z150" s="47">
        <v>0</v>
      </c>
      <c r="AA150" s="28">
        <f t="shared" si="28"/>
        <v>49</v>
      </c>
      <c r="AB150" s="28">
        <f t="shared" si="29"/>
        <v>112</v>
      </c>
      <c r="AC150" s="28">
        <f t="shared" si="39"/>
        <v>9</v>
      </c>
      <c r="AD150" s="28">
        <f t="shared" si="39"/>
        <v>25</v>
      </c>
      <c r="AE150" s="30">
        <f t="shared" si="25"/>
        <v>58</v>
      </c>
      <c r="AF150" s="30">
        <f t="shared" si="26"/>
        <v>137</v>
      </c>
    </row>
    <row r="151" spans="1:32" ht="27.75">
      <c r="A151" s="174"/>
      <c r="B151" s="32" t="s">
        <v>273</v>
      </c>
      <c r="C151" s="32">
        <v>7</v>
      </c>
      <c r="D151" s="32">
        <v>10</v>
      </c>
      <c r="E151" s="32">
        <v>2</v>
      </c>
      <c r="F151" s="32">
        <v>13</v>
      </c>
      <c r="G151" s="32">
        <v>0</v>
      </c>
      <c r="H151" s="32">
        <v>0</v>
      </c>
      <c r="I151" s="32">
        <v>1</v>
      </c>
      <c r="J151" s="32">
        <v>10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47">
        <v>0</v>
      </c>
      <c r="X151" s="47">
        <v>0</v>
      </c>
      <c r="Y151" s="47">
        <v>0</v>
      </c>
      <c r="Z151" s="47">
        <v>0</v>
      </c>
      <c r="AA151" s="28">
        <f t="shared" si="28"/>
        <v>7</v>
      </c>
      <c r="AB151" s="28">
        <f t="shared" si="29"/>
        <v>10</v>
      </c>
      <c r="AC151" s="28">
        <f t="shared" si="39"/>
        <v>3</v>
      </c>
      <c r="AD151" s="28">
        <f t="shared" si="39"/>
        <v>23</v>
      </c>
      <c r="AE151" s="30">
        <f t="shared" si="25"/>
        <v>10</v>
      </c>
      <c r="AF151" s="30">
        <f t="shared" si="26"/>
        <v>33</v>
      </c>
    </row>
    <row r="152" spans="1:32" ht="27.75">
      <c r="A152" s="174"/>
      <c r="B152" s="28" t="s">
        <v>291</v>
      </c>
      <c r="C152" s="28">
        <f>SUM(C146:C151)</f>
        <v>37</v>
      </c>
      <c r="D152" s="28">
        <f aca="true" t="shared" si="40" ref="D152:AD152">SUM(D146:D151)</f>
        <v>201</v>
      </c>
      <c r="E152" s="28">
        <f t="shared" si="40"/>
        <v>15</v>
      </c>
      <c r="F152" s="28">
        <f t="shared" si="40"/>
        <v>59</v>
      </c>
      <c r="G152" s="28">
        <f t="shared" si="40"/>
        <v>31</v>
      </c>
      <c r="H152" s="28">
        <f t="shared" si="40"/>
        <v>188</v>
      </c>
      <c r="I152" s="28">
        <f t="shared" si="40"/>
        <v>8</v>
      </c>
      <c r="J152" s="28">
        <f t="shared" si="40"/>
        <v>38</v>
      </c>
      <c r="K152" s="28">
        <f t="shared" si="40"/>
        <v>39</v>
      </c>
      <c r="L152" s="28">
        <f t="shared" si="40"/>
        <v>187</v>
      </c>
      <c r="M152" s="28">
        <f t="shared" si="40"/>
        <v>2</v>
      </c>
      <c r="N152" s="28">
        <f t="shared" si="40"/>
        <v>19</v>
      </c>
      <c r="O152" s="28">
        <f t="shared" si="40"/>
        <v>40</v>
      </c>
      <c r="P152" s="28">
        <f t="shared" si="40"/>
        <v>155</v>
      </c>
      <c r="Q152" s="28">
        <f t="shared" si="40"/>
        <v>4</v>
      </c>
      <c r="R152" s="28">
        <f t="shared" si="40"/>
        <v>13</v>
      </c>
      <c r="S152" s="28">
        <f t="shared" si="40"/>
        <v>15</v>
      </c>
      <c r="T152" s="28">
        <f t="shared" si="40"/>
        <v>52</v>
      </c>
      <c r="U152" s="28">
        <f t="shared" si="40"/>
        <v>2</v>
      </c>
      <c r="V152" s="28">
        <f t="shared" si="40"/>
        <v>8</v>
      </c>
      <c r="W152" s="28">
        <f t="shared" si="40"/>
        <v>0</v>
      </c>
      <c r="X152" s="28">
        <f t="shared" si="40"/>
        <v>0</v>
      </c>
      <c r="Y152" s="28">
        <f t="shared" si="40"/>
        <v>0</v>
      </c>
      <c r="Z152" s="28">
        <f t="shared" si="40"/>
        <v>0</v>
      </c>
      <c r="AA152" s="28">
        <f t="shared" si="40"/>
        <v>162</v>
      </c>
      <c r="AB152" s="28">
        <f t="shared" si="40"/>
        <v>783</v>
      </c>
      <c r="AC152" s="28">
        <f t="shared" si="40"/>
        <v>31</v>
      </c>
      <c r="AD152" s="28">
        <f t="shared" si="40"/>
        <v>137</v>
      </c>
      <c r="AE152" s="30">
        <f t="shared" si="25"/>
        <v>193</v>
      </c>
      <c r="AF152" s="30">
        <f t="shared" si="26"/>
        <v>920</v>
      </c>
    </row>
    <row r="153" spans="1:32" ht="26.25" customHeight="1">
      <c r="A153" s="174" t="s">
        <v>300</v>
      </c>
      <c r="B153" s="47" t="s">
        <v>154</v>
      </c>
      <c r="C153" s="47">
        <v>3</v>
      </c>
      <c r="D153" s="47">
        <v>8</v>
      </c>
      <c r="E153" s="47">
        <v>1</v>
      </c>
      <c r="F153" s="47">
        <v>1</v>
      </c>
      <c r="G153" s="47">
        <v>1</v>
      </c>
      <c r="H153" s="47">
        <v>7</v>
      </c>
      <c r="I153" s="47">
        <v>0</v>
      </c>
      <c r="J153" s="47">
        <v>0</v>
      </c>
      <c r="K153" s="47">
        <v>4</v>
      </c>
      <c r="L153" s="47">
        <v>6</v>
      </c>
      <c r="M153" s="47">
        <v>0</v>
      </c>
      <c r="N153" s="47">
        <v>1</v>
      </c>
      <c r="O153" s="47">
        <v>1</v>
      </c>
      <c r="P153" s="47">
        <v>2</v>
      </c>
      <c r="Q153" s="47">
        <v>0</v>
      </c>
      <c r="R153" s="47">
        <v>0</v>
      </c>
      <c r="S153" s="47">
        <v>0</v>
      </c>
      <c r="T153" s="47">
        <v>5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28">
        <f aca="true" t="shared" si="41" ref="AA153:AD158">SUM(W153,S153,O153,K153,G153,C153)</f>
        <v>9</v>
      </c>
      <c r="AB153" s="28">
        <f t="shared" si="41"/>
        <v>28</v>
      </c>
      <c r="AC153" s="28">
        <f t="shared" si="41"/>
        <v>1</v>
      </c>
      <c r="AD153" s="28">
        <f t="shared" si="41"/>
        <v>2</v>
      </c>
      <c r="AE153" s="30">
        <f t="shared" si="25"/>
        <v>10</v>
      </c>
      <c r="AF153" s="30">
        <f t="shared" si="26"/>
        <v>30</v>
      </c>
    </row>
    <row r="154" spans="1:32" ht="27.75">
      <c r="A154" s="175"/>
      <c r="B154" s="47" t="s">
        <v>73</v>
      </c>
      <c r="C154" s="47">
        <v>6</v>
      </c>
      <c r="D154" s="47">
        <v>63</v>
      </c>
      <c r="E154" s="47">
        <v>0</v>
      </c>
      <c r="F154" s="47">
        <v>3</v>
      </c>
      <c r="G154" s="47">
        <v>3</v>
      </c>
      <c r="H154" s="47">
        <v>48</v>
      </c>
      <c r="I154" s="47">
        <v>1</v>
      </c>
      <c r="J154" s="47">
        <v>1</v>
      </c>
      <c r="K154" s="47">
        <v>6</v>
      </c>
      <c r="L154" s="47">
        <v>31</v>
      </c>
      <c r="M154" s="47">
        <v>0</v>
      </c>
      <c r="N154" s="47">
        <v>1</v>
      </c>
      <c r="O154" s="47">
        <v>3</v>
      </c>
      <c r="P154" s="47">
        <v>20</v>
      </c>
      <c r="Q154" s="47">
        <v>0</v>
      </c>
      <c r="R154" s="47">
        <v>6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28">
        <f t="shared" si="41"/>
        <v>18</v>
      </c>
      <c r="AB154" s="28">
        <f t="shared" si="41"/>
        <v>162</v>
      </c>
      <c r="AC154" s="28">
        <f t="shared" si="41"/>
        <v>1</v>
      </c>
      <c r="AD154" s="28">
        <f t="shared" si="41"/>
        <v>11</v>
      </c>
      <c r="AE154" s="30">
        <f t="shared" si="25"/>
        <v>19</v>
      </c>
      <c r="AF154" s="30">
        <f t="shared" si="26"/>
        <v>173</v>
      </c>
    </row>
    <row r="155" spans="1:32" ht="27.75">
      <c r="A155" s="175"/>
      <c r="B155" s="28" t="s">
        <v>291</v>
      </c>
      <c r="C155" s="28">
        <f>SUM(C153:C154)</f>
        <v>9</v>
      </c>
      <c r="D155" s="28">
        <f aca="true" t="shared" si="42" ref="D155:Z155">SUM(D153:D154)</f>
        <v>71</v>
      </c>
      <c r="E155" s="28">
        <f t="shared" si="42"/>
        <v>1</v>
      </c>
      <c r="F155" s="28">
        <f t="shared" si="42"/>
        <v>4</v>
      </c>
      <c r="G155" s="28">
        <f t="shared" si="42"/>
        <v>4</v>
      </c>
      <c r="H155" s="28">
        <f t="shared" si="42"/>
        <v>55</v>
      </c>
      <c r="I155" s="28">
        <f t="shared" si="42"/>
        <v>1</v>
      </c>
      <c r="J155" s="28">
        <f t="shared" si="42"/>
        <v>1</v>
      </c>
      <c r="K155" s="28">
        <f t="shared" si="42"/>
        <v>10</v>
      </c>
      <c r="L155" s="28">
        <f t="shared" si="42"/>
        <v>37</v>
      </c>
      <c r="M155" s="28">
        <f t="shared" si="42"/>
        <v>0</v>
      </c>
      <c r="N155" s="28">
        <f t="shared" si="42"/>
        <v>2</v>
      </c>
      <c r="O155" s="28">
        <f t="shared" si="42"/>
        <v>4</v>
      </c>
      <c r="P155" s="28">
        <f t="shared" si="42"/>
        <v>22</v>
      </c>
      <c r="Q155" s="28">
        <f t="shared" si="42"/>
        <v>0</v>
      </c>
      <c r="R155" s="28">
        <f t="shared" si="42"/>
        <v>6</v>
      </c>
      <c r="S155" s="28">
        <f t="shared" si="42"/>
        <v>0</v>
      </c>
      <c r="T155" s="28">
        <f t="shared" si="42"/>
        <v>5</v>
      </c>
      <c r="U155" s="28">
        <f t="shared" si="42"/>
        <v>0</v>
      </c>
      <c r="V155" s="28">
        <f t="shared" si="42"/>
        <v>0</v>
      </c>
      <c r="W155" s="28">
        <f t="shared" si="42"/>
        <v>0</v>
      </c>
      <c r="X155" s="28">
        <f t="shared" si="42"/>
        <v>0</v>
      </c>
      <c r="Y155" s="28">
        <f t="shared" si="42"/>
        <v>0</v>
      </c>
      <c r="Z155" s="28">
        <f t="shared" si="42"/>
        <v>0</v>
      </c>
      <c r="AA155" s="28">
        <f t="shared" si="41"/>
        <v>27</v>
      </c>
      <c r="AB155" s="28">
        <f t="shared" si="41"/>
        <v>190</v>
      </c>
      <c r="AC155" s="28">
        <f t="shared" si="41"/>
        <v>2</v>
      </c>
      <c r="AD155" s="28">
        <f t="shared" si="41"/>
        <v>13</v>
      </c>
      <c r="AE155" s="30">
        <f t="shared" si="25"/>
        <v>29</v>
      </c>
      <c r="AF155" s="30">
        <f t="shared" si="26"/>
        <v>203</v>
      </c>
    </row>
    <row r="156" spans="1:32" ht="26.25" customHeight="1">
      <c r="A156" s="174" t="s">
        <v>301</v>
      </c>
      <c r="B156" s="47" t="s">
        <v>302</v>
      </c>
      <c r="C156" s="47">
        <v>1</v>
      </c>
      <c r="D156" s="47">
        <v>16</v>
      </c>
      <c r="E156" s="47">
        <v>1</v>
      </c>
      <c r="F156" s="47">
        <v>0</v>
      </c>
      <c r="G156" s="47">
        <v>1</v>
      </c>
      <c r="H156" s="47">
        <v>23</v>
      </c>
      <c r="I156" s="47">
        <v>0</v>
      </c>
      <c r="J156" s="47">
        <v>0</v>
      </c>
      <c r="K156" s="47">
        <v>2</v>
      </c>
      <c r="L156" s="47">
        <v>17</v>
      </c>
      <c r="M156" s="47">
        <v>0</v>
      </c>
      <c r="N156" s="47">
        <v>1</v>
      </c>
      <c r="O156" s="47">
        <v>2</v>
      </c>
      <c r="P156" s="47">
        <v>27</v>
      </c>
      <c r="Q156" s="47">
        <v>0</v>
      </c>
      <c r="R156" s="47">
        <v>0</v>
      </c>
      <c r="S156" s="47">
        <v>4</v>
      </c>
      <c r="T156" s="47">
        <v>6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28">
        <f t="shared" si="41"/>
        <v>10</v>
      </c>
      <c r="AB156" s="28">
        <f t="shared" si="41"/>
        <v>89</v>
      </c>
      <c r="AC156" s="28">
        <f t="shared" si="41"/>
        <v>1</v>
      </c>
      <c r="AD156" s="28">
        <f t="shared" si="41"/>
        <v>1</v>
      </c>
      <c r="AE156" s="30">
        <f aca="true" t="shared" si="43" ref="AE156:AE164">AC156+AA156</f>
        <v>11</v>
      </c>
      <c r="AF156" s="30">
        <f aca="true" t="shared" si="44" ref="AF156:AF164">AD156+AB156</f>
        <v>90</v>
      </c>
    </row>
    <row r="157" spans="1:32" ht="27.75">
      <c r="A157" s="174"/>
      <c r="B157" s="47" t="s">
        <v>73</v>
      </c>
      <c r="C157" s="47">
        <v>4</v>
      </c>
      <c r="D157" s="47">
        <v>59</v>
      </c>
      <c r="E157" s="47">
        <v>1</v>
      </c>
      <c r="F157" s="47">
        <v>2</v>
      </c>
      <c r="G157" s="47">
        <v>2</v>
      </c>
      <c r="H157" s="47">
        <v>79</v>
      </c>
      <c r="I157" s="47">
        <v>1</v>
      </c>
      <c r="J157" s="47">
        <v>1</v>
      </c>
      <c r="K157" s="47">
        <v>3</v>
      </c>
      <c r="L157" s="47">
        <v>53</v>
      </c>
      <c r="M157" s="47">
        <v>0</v>
      </c>
      <c r="N157" s="47">
        <v>2</v>
      </c>
      <c r="O157" s="47">
        <v>4</v>
      </c>
      <c r="P157" s="47">
        <v>30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28">
        <f t="shared" si="41"/>
        <v>13</v>
      </c>
      <c r="AB157" s="28">
        <f t="shared" si="41"/>
        <v>221</v>
      </c>
      <c r="AC157" s="28">
        <f t="shared" si="41"/>
        <v>2</v>
      </c>
      <c r="AD157" s="28">
        <f t="shared" si="41"/>
        <v>5</v>
      </c>
      <c r="AE157" s="30">
        <f t="shared" si="43"/>
        <v>15</v>
      </c>
      <c r="AF157" s="30">
        <f t="shared" si="44"/>
        <v>226</v>
      </c>
    </row>
    <row r="158" spans="1:32" ht="27.75">
      <c r="A158" s="174"/>
      <c r="B158" s="28" t="s">
        <v>291</v>
      </c>
      <c r="C158" s="28">
        <f>SUM(C156:C157)</f>
        <v>5</v>
      </c>
      <c r="D158" s="28">
        <f aca="true" t="shared" si="45" ref="D158:Z158">SUM(D156:D157)</f>
        <v>75</v>
      </c>
      <c r="E158" s="28">
        <f t="shared" si="45"/>
        <v>2</v>
      </c>
      <c r="F158" s="28">
        <f t="shared" si="45"/>
        <v>2</v>
      </c>
      <c r="G158" s="28">
        <f t="shared" si="45"/>
        <v>3</v>
      </c>
      <c r="H158" s="28">
        <f t="shared" si="45"/>
        <v>102</v>
      </c>
      <c r="I158" s="28">
        <f t="shared" si="45"/>
        <v>1</v>
      </c>
      <c r="J158" s="28">
        <f t="shared" si="45"/>
        <v>1</v>
      </c>
      <c r="K158" s="28">
        <f t="shared" si="45"/>
        <v>5</v>
      </c>
      <c r="L158" s="28">
        <f t="shared" si="45"/>
        <v>70</v>
      </c>
      <c r="M158" s="28">
        <f t="shared" si="45"/>
        <v>0</v>
      </c>
      <c r="N158" s="28">
        <f t="shared" si="45"/>
        <v>3</v>
      </c>
      <c r="O158" s="28">
        <f t="shared" si="45"/>
        <v>6</v>
      </c>
      <c r="P158" s="28">
        <f t="shared" si="45"/>
        <v>57</v>
      </c>
      <c r="Q158" s="28">
        <f t="shared" si="45"/>
        <v>0</v>
      </c>
      <c r="R158" s="28">
        <f t="shared" si="45"/>
        <v>0</v>
      </c>
      <c r="S158" s="28">
        <f t="shared" si="45"/>
        <v>4</v>
      </c>
      <c r="T158" s="28">
        <f t="shared" si="45"/>
        <v>6</v>
      </c>
      <c r="U158" s="28">
        <f t="shared" si="45"/>
        <v>0</v>
      </c>
      <c r="V158" s="28">
        <f t="shared" si="45"/>
        <v>0</v>
      </c>
      <c r="W158" s="28">
        <f t="shared" si="45"/>
        <v>0</v>
      </c>
      <c r="X158" s="28">
        <f t="shared" si="45"/>
        <v>0</v>
      </c>
      <c r="Y158" s="28">
        <f t="shared" si="45"/>
        <v>0</v>
      </c>
      <c r="Z158" s="28">
        <f t="shared" si="45"/>
        <v>0</v>
      </c>
      <c r="AA158" s="28">
        <f t="shared" si="41"/>
        <v>23</v>
      </c>
      <c r="AB158" s="28">
        <f t="shared" si="41"/>
        <v>310</v>
      </c>
      <c r="AC158" s="28">
        <f t="shared" si="41"/>
        <v>3</v>
      </c>
      <c r="AD158" s="28">
        <f t="shared" si="41"/>
        <v>6</v>
      </c>
      <c r="AE158" s="30">
        <f t="shared" si="43"/>
        <v>26</v>
      </c>
      <c r="AF158" s="30">
        <f t="shared" si="44"/>
        <v>316</v>
      </c>
    </row>
    <row r="159" spans="1:32" ht="26.25" customHeight="1">
      <c r="A159" s="176" t="s">
        <v>303</v>
      </c>
      <c r="B159" s="176"/>
      <c r="C159" s="32">
        <v>10</v>
      </c>
      <c r="D159" s="32">
        <v>34</v>
      </c>
      <c r="E159" s="32">
        <v>4</v>
      </c>
      <c r="F159" s="32">
        <v>3</v>
      </c>
      <c r="G159" s="32">
        <v>4</v>
      </c>
      <c r="H159" s="32">
        <v>23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28">
        <f aca="true" t="shared" si="46" ref="AA159:AB163">SUM(W159,S159,O159,K159,G159,C159)</f>
        <v>14</v>
      </c>
      <c r="AB159" s="28">
        <f t="shared" si="46"/>
        <v>57</v>
      </c>
      <c r="AC159" s="28">
        <f aca="true" t="shared" si="47" ref="AC159:AD163">SUM(E159,I159,M159,Q159,U159,Y159)</f>
        <v>4</v>
      </c>
      <c r="AD159" s="28">
        <f t="shared" si="47"/>
        <v>3</v>
      </c>
      <c r="AE159" s="30">
        <f t="shared" si="43"/>
        <v>18</v>
      </c>
      <c r="AF159" s="30">
        <f t="shared" si="44"/>
        <v>60</v>
      </c>
    </row>
    <row r="160" spans="1:32" ht="27" customHeight="1">
      <c r="A160" s="176" t="s">
        <v>307</v>
      </c>
      <c r="B160" s="176"/>
      <c r="C160" s="47">
        <v>52</v>
      </c>
      <c r="D160" s="47">
        <v>18</v>
      </c>
      <c r="E160" s="47">
        <v>8</v>
      </c>
      <c r="F160" s="47">
        <v>2</v>
      </c>
      <c r="G160" s="47">
        <v>30</v>
      </c>
      <c r="H160" s="47">
        <v>7</v>
      </c>
      <c r="I160" s="47">
        <v>9</v>
      </c>
      <c r="J160" s="47">
        <v>3</v>
      </c>
      <c r="K160" s="47">
        <v>29</v>
      </c>
      <c r="L160" s="47">
        <v>8</v>
      </c>
      <c r="M160" s="47">
        <v>1</v>
      </c>
      <c r="N160" s="47">
        <v>1</v>
      </c>
      <c r="O160" s="47">
        <v>17</v>
      </c>
      <c r="P160" s="47">
        <v>5</v>
      </c>
      <c r="Q160" s="47">
        <v>3</v>
      </c>
      <c r="R160" s="47">
        <v>1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28">
        <f t="shared" si="46"/>
        <v>128</v>
      </c>
      <c r="AB160" s="28">
        <f t="shared" si="46"/>
        <v>38</v>
      </c>
      <c r="AC160" s="28">
        <f t="shared" si="47"/>
        <v>21</v>
      </c>
      <c r="AD160" s="28">
        <f t="shared" si="47"/>
        <v>7</v>
      </c>
      <c r="AE160" s="30">
        <f t="shared" si="43"/>
        <v>149</v>
      </c>
      <c r="AF160" s="30">
        <f t="shared" si="44"/>
        <v>45</v>
      </c>
    </row>
    <row r="161" spans="1:32" ht="26.25" customHeight="1">
      <c r="A161" s="178" t="s">
        <v>317</v>
      </c>
      <c r="B161" s="178"/>
      <c r="C161" s="47">
        <v>8</v>
      </c>
      <c r="D161" s="47">
        <v>11</v>
      </c>
      <c r="E161" s="47">
        <v>2</v>
      </c>
      <c r="F161" s="47">
        <v>1</v>
      </c>
      <c r="G161" s="47">
        <v>10</v>
      </c>
      <c r="H161" s="47">
        <v>5</v>
      </c>
      <c r="I161" s="47">
        <v>2</v>
      </c>
      <c r="J161" s="47">
        <v>2</v>
      </c>
      <c r="K161" s="47">
        <v>14</v>
      </c>
      <c r="L161" s="47">
        <v>4</v>
      </c>
      <c r="M161" s="47">
        <v>0</v>
      </c>
      <c r="N161" s="47">
        <v>0</v>
      </c>
      <c r="O161" s="47">
        <v>17</v>
      </c>
      <c r="P161" s="47">
        <v>14</v>
      </c>
      <c r="Q161" s="47">
        <v>8</v>
      </c>
      <c r="R161" s="47">
        <v>7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28">
        <f t="shared" si="46"/>
        <v>49</v>
      </c>
      <c r="AB161" s="28">
        <f t="shared" si="46"/>
        <v>34</v>
      </c>
      <c r="AC161" s="28">
        <f t="shared" si="47"/>
        <v>12</v>
      </c>
      <c r="AD161" s="28">
        <f t="shared" si="47"/>
        <v>10</v>
      </c>
      <c r="AE161" s="30">
        <f t="shared" si="43"/>
        <v>61</v>
      </c>
      <c r="AF161" s="30">
        <f t="shared" si="44"/>
        <v>44</v>
      </c>
    </row>
    <row r="162" spans="1:32" ht="27" customHeight="1">
      <c r="A162" s="176" t="s">
        <v>318</v>
      </c>
      <c r="B162" s="176"/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1</v>
      </c>
      <c r="K162" s="47">
        <v>0</v>
      </c>
      <c r="L162" s="47">
        <v>1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28">
        <f t="shared" si="46"/>
        <v>0</v>
      </c>
      <c r="AB162" s="28">
        <f t="shared" si="46"/>
        <v>1</v>
      </c>
      <c r="AC162" s="28">
        <f t="shared" si="47"/>
        <v>0</v>
      </c>
      <c r="AD162" s="28">
        <f t="shared" si="47"/>
        <v>1</v>
      </c>
      <c r="AE162" s="30">
        <f t="shared" si="43"/>
        <v>0</v>
      </c>
      <c r="AF162" s="30">
        <f t="shared" si="44"/>
        <v>2</v>
      </c>
    </row>
    <row r="163" spans="1:32" ht="27" customHeight="1">
      <c r="A163" s="176" t="s">
        <v>330</v>
      </c>
      <c r="B163" s="176"/>
      <c r="C163" s="47">
        <v>7</v>
      </c>
      <c r="D163" s="47">
        <v>3</v>
      </c>
      <c r="E163" s="47">
        <v>6</v>
      </c>
      <c r="F163" s="47">
        <v>1</v>
      </c>
      <c r="G163" s="47">
        <v>4</v>
      </c>
      <c r="H163" s="47">
        <v>8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28">
        <f t="shared" si="46"/>
        <v>11</v>
      </c>
      <c r="AB163" s="28">
        <f t="shared" si="46"/>
        <v>11</v>
      </c>
      <c r="AC163" s="28">
        <f t="shared" si="47"/>
        <v>6</v>
      </c>
      <c r="AD163" s="28">
        <f t="shared" si="47"/>
        <v>1</v>
      </c>
      <c r="AE163" s="30">
        <f t="shared" si="43"/>
        <v>17</v>
      </c>
      <c r="AF163" s="30">
        <f t="shared" si="44"/>
        <v>12</v>
      </c>
    </row>
    <row r="164" spans="1:32" s="36" customFormat="1" ht="27.75">
      <c r="A164" s="174" t="s">
        <v>331</v>
      </c>
      <c r="B164" s="174"/>
      <c r="C164" s="28">
        <f>C90+C91+C92+C93+C94+C103+C104+C105+C106+C107+C108+C109+C123+C129+C133+C134+C142+C143+C144+C145+C152+C155+C158+C159+C160+C161+C162+C163</f>
        <v>1391</v>
      </c>
      <c r="D164" s="28">
        <f aca="true" t="shared" si="48" ref="D164:Z164">D90+D91+D92+D93+D94+D103+D104+D105+D106+D107+D108+D109+D123+D129+D133+D134+D142+D143+D144+D145+D152+D155+D158+D159+D160+D161+D162+D163</f>
        <v>1908</v>
      </c>
      <c r="E164" s="28">
        <f t="shared" si="48"/>
        <v>559</v>
      </c>
      <c r="F164" s="28">
        <f t="shared" si="48"/>
        <v>674</v>
      </c>
      <c r="G164" s="28">
        <f t="shared" si="48"/>
        <v>1631</v>
      </c>
      <c r="H164" s="28">
        <f t="shared" si="48"/>
        <v>1855</v>
      </c>
      <c r="I164" s="28">
        <f t="shared" si="48"/>
        <v>484</v>
      </c>
      <c r="J164" s="28">
        <f t="shared" si="48"/>
        <v>440</v>
      </c>
      <c r="K164" s="28">
        <f t="shared" si="48"/>
        <v>1781</v>
      </c>
      <c r="L164" s="28">
        <f t="shared" si="48"/>
        <v>1719</v>
      </c>
      <c r="M164" s="28">
        <f t="shared" si="48"/>
        <v>511</v>
      </c>
      <c r="N164" s="28">
        <f t="shared" si="48"/>
        <v>492</v>
      </c>
      <c r="O164" s="28">
        <f t="shared" si="48"/>
        <v>1488</v>
      </c>
      <c r="P164" s="28">
        <f t="shared" si="48"/>
        <v>1366</v>
      </c>
      <c r="Q164" s="28">
        <f t="shared" si="48"/>
        <v>556</v>
      </c>
      <c r="R164" s="28">
        <f t="shared" si="48"/>
        <v>463</v>
      </c>
      <c r="S164" s="28">
        <f t="shared" si="48"/>
        <v>236</v>
      </c>
      <c r="T164" s="28">
        <f t="shared" si="48"/>
        <v>185</v>
      </c>
      <c r="U164" s="28">
        <f t="shared" si="48"/>
        <v>54</v>
      </c>
      <c r="V164" s="28">
        <f t="shared" si="48"/>
        <v>59</v>
      </c>
      <c r="W164" s="28">
        <f t="shared" si="48"/>
        <v>71</v>
      </c>
      <c r="X164" s="28">
        <f t="shared" si="48"/>
        <v>27</v>
      </c>
      <c r="Y164" s="28">
        <f t="shared" si="48"/>
        <v>15</v>
      </c>
      <c r="Z164" s="28">
        <f t="shared" si="48"/>
        <v>0</v>
      </c>
      <c r="AA164" s="28">
        <f>W164+S164+O164+K164+G164+C164</f>
        <v>6598</v>
      </c>
      <c r="AB164" s="28">
        <f>X164+T164+P164+L164+H164+D164</f>
        <v>7060</v>
      </c>
      <c r="AC164" s="28">
        <f>Y164+U164+Q164+M164+I164+E164</f>
        <v>2179</v>
      </c>
      <c r="AD164" s="28">
        <f>Z164+V164+R164+N164+J164+F164</f>
        <v>2128</v>
      </c>
      <c r="AE164" s="30">
        <f t="shared" si="43"/>
        <v>8777</v>
      </c>
      <c r="AF164" s="30">
        <f t="shared" si="44"/>
        <v>9188</v>
      </c>
    </row>
  </sheetData>
  <sheetProtection/>
  <mergeCells count="106">
    <mergeCell ref="A94:B94"/>
    <mergeCell ref="A95:A103"/>
    <mergeCell ref="A104:B104"/>
    <mergeCell ref="A163:B163"/>
    <mergeCell ref="A105:B105"/>
    <mergeCell ref="A106:B106"/>
    <mergeCell ref="A159:B159"/>
    <mergeCell ref="A161:B161"/>
    <mergeCell ref="A143:B143"/>
    <mergeCell ref="A144:B144"/>
    <mergeCell ref="A160:B160"/>
    <mergeCell ref="A145:B145"/>
    <mergeCell ref="A164:B164"/>
    <mergeCell ref="A162:B162"/>
    <mergeCell ref="A134:B134"/>
    <mergeCell ref="A146:A152"/>
    <mergeCell ref="A153:A155"/>
    <mergeCell ref="A124:A129"/>
    <mergeCell ref="A156:A158"/>
    <mergeCell ref="A135:A142"/>
    <mergeCell ref="A6:B6"/>
    <mergeCell ref="A7:B7"/>
    <mergeCell ref="A77:B77"/>
    <mergeCell ref="A107:B107"/>
    <mergeCell ref="A108:B108"/>
    <mergeCell ref="A109:B109"/>
    <mergeCell ref="A92:B92"/>
    <mergeCell ref="A90:B90"/>
    <mergeCell ref="A91:B91"/>
    <mergeCell ref="A93:B93"/>
    <mergeCell ref="A22:B22"/>
    <mergeCell ref="A23:B23"/>
    <mergeCell ref="A24:B24"/>
    <mergeCell ref="A59:B59"/>
    <mergeCell ref="A26:A39"/>
    <mergeCell ref="A25:B25"/>
    <mergeCell ref="A69:A71"/>
    <mergeCell ref="A2:AF2"/>
    <mergeCell ref="A10:B10"/>
    <mergeCell ref="A9:B9"/>
    <mergeCell ref="A11:A19"/>
    <mergeCell ref="A8:B8"/>
    <mergeCell ref="A20:B20"/>
    <mergeCell ref="W4:X4"/>
    <mergeCell ref="O3:R3"/>
    <mergeCell ref="S3:V3"/>
    <mergeCell ref="O4:P4"/>
    <mergeCell ref="A61:B61"/>
    <mergeCell ref="A75:B75"/>
    <mergeCell ref="A79:B79"/>
    <mergeCell ref="A72:A74"/>
    <mergeCell ref="A40:A45"/>
    <mergeCell ref="A50:B50"/>
    <mergeCell ref="A46:A49"/>
    <mergeCell ref="A51:A58"/>
    <mergeCell ref="A62:A68"/>
    <mergeCell ref="Q88:R88"/>
    <mergeCell ref="S88:T88"/>
    <mergeCell ref="G87:J87"/>
    <mergeCell ref="A21:B21"/>
    <mergeCell ref="A87:B89"/>
    <mergeCell ref="C87:F87"/>
    <mergeCell ref="C88:D88"/>
    <mergeCell ref="E88:F88"/>
    <mergeCell ref="A60:B60"/>
    <mergeCell ref="A76:B76"/>
    <mergeCell ref="S87:V87"/>
    <mergeCell ref="W87:Z87"/>
    <mergeCell ref="B86:AE86"/>
    <mergeCell ref="A80:B80"/>
    <mergeCell ref="AA87:AD87"/>
    <mergeCell ref="G88:H88"/>
    <mergeCell ref="I88:J88"/>
    <mergeCell ref="K88:L88"/>
    <mergeCell ref="M88:N88"/>
    <mergeCell ref="O88:P88"/>
    <mergeCell ref="AC4:AD4"/>
    <mergeCell ref="AA88:AB88"/>
    <mergeCell ref="U88:V88"/>
    <mergeCell ref="K87:N87"/>
    <mergeCell ref="Y4:Z4"/>
    <mergeCell ref="K4:L4"/>
    <mergeCell ref="M4:N4"/>
    <mergeCell ref="W88:X88"/>
    <mergeCell ref="Y88:Z88"/>
    <mergeCell ref="O87:R87"/>
    <mergeCell ref="AE87:AF88"/>
    <mergeCell ref="A110:A123"/>
    <mergeCell ref="A130:A133"/>
    <mergeCell ref="A78:B78"/>
    <mergeCell ref="C4:D4"/>
    <mergeCell ref="E4:F4"/>
    <mergeCell ref="G4:H4"/>
    <mergeCell ref="I4:J4"/>
    <mergeCell ref="AC88:AD88"/>
    <mergeCell ref="AA4:AB4"/>
    <mergeCell ref="W3:Z3"/>
    <mergeCell ref="AA3:AD3"/>
    <mergeCell ref="AE3:AF4"/>
    <mergeCell ref="A3:B5"/>
    <mergeCell ref="C3:F3"/>
    <mergeCell ref="G3:J3"/>
    <mergeCell ref="K3:N3"/>
    <mergeCell ref="Q4:R4"/>
    <mergeCell ref="S4:T4"/>
    <mergeCell ref="U4:V4"/>
  </mergeCells>
  <printOptions horizontalCentered="1" verticalCentered="1"/>
  <pageMargins left="0.1968503937007874" right="0.1968503937007874" top="0.2362204724409449" bottom="0.2362204724409449" header="0.11811023622047245" footer="0.1181102362204724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23"/>
  <sheetViews>
    <sheetView rightToLeft="1" zoomScalePageLayoutView="0" workbookViewId="0" topLeftCell="B1">
      <selection activeCell="D110" sqref="D110:E112"/>
    </sheetView>
  </sheetViews>
  <sheetFormatPr defaultColWidth="9.00390625" defaultRowHeight="15"/>
  <cols>
    <col min="1" max="1" width="13.421875" style="1" customWidth="1"/>
    <col min="2" max="2" width="21.421875" style="1" customWidth="1"/>
    <col min="3" max="3" width="13.00390625" style="1" customWidth="1"/>
    <col min="4" max="4" width="11.421875" style="1" customWidth="1"/>
    <col min="5" max="5" width="12.28125" style="1" customWidth="1"/>
    <col min="6" max="6" width="5.140625" style="1" bestFit="1" customWidth="1"/>
    <col min="7" max="7" width="8.57421875" style="1" customWidth="1"/>
    <col min="8" max="8" width="8.00390625" style="1" customWidth="1"/>
    <col min="9" max="9" width="7.00390625" style="1" customWidth="1"/>
    <col min="10" max="10" width="5.140625" style="1" bestFit="1" customWidth="1"/>
    <col min="11" max="11" width="9.28125" style="1" customWidth="1"/>
    <col min="12" max="12" width="7.7109375" style="1" customWidth="1"/>
    <col min="13" max="13" width="7.140625" style="1" customWidth="1"/>
    <col min="14" max="14" width="8.7109375" style="1" customWidth="1"/>
    <col min="15" max="15" width="6.8515625" style="1" customWidth="1"/>
    <col min="16" max="16" width="7.57421875" style="1" customWidth="1"/>
    <col min="17" max="17" width="7.421875" style="1" customWidth="1"/>
    <col min="18" max="18" width="9.421875" style="1" customWidth="1"/>
    <col min="19" max="19" width="11.57421875" style="1" customWidth="1"/>
    <col min="20" max="20" width="11.421875" style="1" customWidth="1"/>
    <col min="21" max="16384" width="9.00390625" style="1" customWidth="1"/>
  </cols>
  <sheetData>
    <row r="1" spans="1:3" ht="27.75">
      <c r="A1" s="80"/>
      <c r="B1" s="80"/>
      <c r="C1" s="80"/>
    </row>
    <row r="2" spans="1:35" ht="27.75">
      <c r="A2" s="185" t="s">
        <v>333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4" ht="27.75">
      <c r="A3" s="164" t="s">
        <v>3</v>
      </c>
      <c r="B3" s="164"/>
      <c r="C3" s="164" t="s">
        <v>10</v>
      </c>
      <c r="D3" s="164" t="s">
        <v>82</v>
      </c>
      <c r="E3" s="164"/>
      <c r="F3" s="164" t="s">
        <v>83</v>
      </c>
      <c r="G3" s="164"/>
      <c r="H3" s="164" t="s">
        <v>84</v>
      </c>
      <c r="I3" s="164"/>
      <c r="J3" s="164" t="s">
        <v>175</v>
      </c>
      <c r="K3" s="164"/>
      <c r="L3" s="164" t="s">
        <v>176</v>
      </c>
      <c r="M3" s="164"/>
      <c r="N3" s="164" t="s">
        <v>7</v>
      </c>
      <c r="O3" s="164"/>
      <c r="P3" s="164" t="s">
        <v>29</v>
      </c>
      <c r="Q3" s="164"/>
      <c r="R3" s="164" t="s">
        <v>0</v>
      </c>
      <c r="S3" s="164"/>
      <c r="T3" s="16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55.5">
      <c r="A4" s="164"/>
      <c r="B4" s="164"/>
      <c r="C4" s="164"/>
      <c r="D4" s="34" t="s">
        <v>1</v>
      </c>
      <c r="E4" s="34" t="s">
        <v>2</v>
      </c>
      <c r="F4" s="34" t="s">
        <v>1</v>
      </c>
      <c r="G4" s="34" t="s">
        <v>2</v>
      </c>
      <c r="H4" s="34" t="s">
        <v>1</v>
      </c>
      <c r="I4" s="34" t="s">
        <v>2</v>
      </c>
      <c r="J4" s="34" t="s">
        <v>9</v>
      </c>
      <c r="K4" s="34" t="s">
        <v>2</v>
      </c>
      <c r="L4" s="34" t="s">
        <v>9</v>
      </c>
      <c r="M4" s="34" t="s">
        <v>2</v>
      </c>
      <c r="N4" s="34" t="s">
        <v>1</v>
      </c>
      <c r="O4" s="34" t="s">
        <v>2</v>
      </c>
      <c r="P4" s="34" t="s">
        <v>1</v>
      </c>
      <c r="Q4" s="34" t="s">
        <v>2</v>
      </c>
      <c r="R4" s="34" t="s">
        <v>1</v>
      </c>
      <c r="S4" s="34" t="s">
        <v>2</v>
      </c>
      <c r="T4" s="34" t="s">
        <v>85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55.5">
      <c r="A5" s="181" t="s">
        <v>35</v>
      </c>
      <c r="B5" s="181"/>
      <c r="C5" s="3" t="s">
        <v>31</v>
      </c>
      <c r="D5" s="39">
        <v>867</v>
      </c>
      <c r="E5" s="39">
        <v>360</v>
      </c>
      <c r="F5" s="39">
        <v>3</v>
      </c>
      <c r="G5" s="39">
        <v>1</v>
      </c>
      <c r="H5" s="39">
        <v>3</v>
      </c>
      <c r="I5" s="39">
        <v>1</v>
      </c>
      <c r="J5" s="39">
        <v>24</v>
      </c>
      <c r="K5" s="39">
        <v>6</v>
      </c>
      <c r="L5" s="39">
        <v>3</v>
      </c>
      <c r="M5" s="39">
        <v>2</v>
      </c>
      <c r="N5" s="39">
        <v>13</v>
      </c>
      <c r="O5" s="39">
        <v>2</v>
      </c>
      <c r="P5" s="39">
        <v>43</v>
      </c>
      <c r="Q5" s="39">
        <v>9</v>
      </c>
      <c r="R5" s="39">
        <f>P5+N5+L5+J5+H5+F5+D5</f>
        <v>956</v>
      </c>
      <c r="S5" s="39">
        <f>Q5+O5+M5+K5+I5+G5+E5</f>
        <v>381</v>
      </c>
      <c r="T5" s="39">
        <f>S5+R5</f>
        <v>1337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7.75">
      <c r="A6" s="181"/>
      <c r="B6" s="181"/>
      <c r="C6" s="3" t="s">
        <v>86</v>
      </c>
      <c r="D6" s="39">
        <v>9</v>
      </c>
      <c r="E6" s="39">
        <v>8</v>
      </c>
      <c r="F6" s="39">
        <v>0</v>
      </c>
      <c r="G6" s="39">
        <v>1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1</v>
      </c>
      <c r="Q6" s="39">
        <v>0</v>
      </c>
      <c r="R6" s="39">
        <f aca="true" t="shared" si="0" ref="R6:R69">P6+N6+L6+J6+H6+F6+D6</f>
        <v>10</v>
      </c>
      <c r="S6" s="39">
        <f aca="true" t="shared" si="1" ref="S6:S69">Q6+O6+M6+K6+I6+G6+E6</f>
        <v>9</v>
      </c>
      <c r="T6" s="39">
        <f aca="true" t="shared" si="2" ref="T6:T69">S6+R6</f>
        <v>19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55.5">
      <c r="A7" s="181" t="s">
        <v>87</v>
      </c>
      <c r="B7" s="181"/>
      <c r="C7" s="3" t="s">
        <v>31</v>
      </c>
      <c r="D7" s="39">
        <v>190</v>
      </c>
      <c r="E7" s="39">
        <v>108</v>
      </c>
      <c r="F7" s="39">
        <v>6</v>
      </c>
      <c r="G7" s="39">
        <v>8</v>
      </c>
      <c r="H7" s="39">
        <v>2</v>
      </c>
      <c r="I7" s="39">
        <v>0</v>
      </c>
      <c r="J7" s="39">
        <v>6</v>
      </c>
      <c r="K7" s="39">
        <v>2</v>
      </c>
      <c r="L7" s="39">
        <v>0</v>
      </c>
      <c r="M7" s="39">
        <v>1</v>
      </c>
      <c r="N7" s="39">
        <v>10</v>
      </c>
      <c r="O7" s="39">
        <v>1</v>
      </c>
      <c r="P7" s="39">
        <v>2</v>
      </c>
      <c r="Q7" s="39">
        <v>6</v>
      </c>
      <c r="R7" s="39">
        <f t="shared" si="0"/>
        <v>216</v>
      </c>
      <c r="S7" s="39">
        <f t="shared" si="1"/>
        <v>126</v>
      </c>
      <c r="T7" s="39">
        <f t="shared" si="2"/>
        <v>342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27.75">
      <c r="A8" s="181"/>
      <c r="B8" s="181"/>
      <c r="C8" s="3" t="s">
        <v>86</v>
      </c>
      <c r="D8" s="39">
        <v>43</v>
      </c>
      <c r="E8" s="39">
        <v>6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4</v>
      </c>
      <c r="M8" s="39">
        <v>1</v>
      </c>
      <c r="N8" s="39">
        <v>7</v>
      </c>
      <c r="O8" s="39">
        <v>0</v>
      </c>
      <c r="P8" s="39">
        <v>0</v>
      </c>
      <c r="Q8" s="39">
        <v>0</v>
      </c>
      <c r="R8" s="39">
        <f t="shared" si="0"/>
        <v>54</v>
      </c>
      <c r="S8" s="39">
        <f t="shared" si="1"/>
        <v>7</v>
      </c>
      <c r="T8" s="39">
        <f t="shared" si="2"/>
        <v>61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55.5">
      <c r="A9" s="181" t="s">
        <v>37</v>
      </c>
      <c r="B9" s="181"/>
      <c r="C9" s="3" t="s">
        <v>31</v>
      </c>
      <c r="D9" s="39">
        <v>128</v>
      </c>
      <c r="E9" s="39">
        <v>237</v>
      </c>
      <c r="F9" s="39">
        <v>6</v>
      </c>
      <c r="G9" s="39">
        <v>14</v>
      </c>
      <c r="H9" s="39">
        <v>0</v>
      </c>
      <c r="I9" s="39">
        <v>2</v>
      </c>
      <c r="J9" s="39">
        <v>2</v>
      </c>
      <c r="K9" s="39">
        <v>3</v>
      </c>
      <c r="L9" s="39">
        <v>0</v>
      </c>
      <c r="M9" s="39">
        <v>1</v>
      </c>
      <c r="N9" s="39">
        <v>2</v>
      </c>
      <c r="O9" s="39">
        <v>2</v>
      </c>
      <c r="P9" s="39">
        <v>1</v>
      </c>
      <c r="Q9" s="39">
        <v>2</v>
      </c>
      <c r="R9" s="39">
        <f t="shared" si="0"/>
        <v>139</v>
      </c>
      <c r="S9" s="39">
        <f t="shared" si="1"/>
        <v>261</v>
      </c>
      <c r="T9" s="39">
        <f t="shared" si="2"/>
        <v>400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27.75">
      <c r="A10" s="181"/>
      <c r="B10" s="181"/>
      <c r="C10" s="3" t="s">
        <v>86</v>
      </c>
      <c r="D10" s="39">
        <v>4</v>
      </c>
      <c r="E10" s="39">
        <v>5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f t="shared" si="0"/>
        <v>4</v>
      </c>
      <c r="S10" s="39">
        <f t="shared" si="1"/>
        <v>5</v>
      </c>
      <c r="T10" s="39">
        <f t="shared" si="2"/>
        <v>9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55.5">
      <c r="A11" s="181" t="s">
        <v>88</v>
      </c>
      <c r="B11" s="181"/>
      <c r="C11" s="3" t="s">
        <v>31</v>
      </c>
      <c r="D11" s="39">
        <v>189</v>
      </c>
      <c r="E11" s="39">
        <v>121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1</v>
      </c>
      <c r="R11" s="39">
        <f t="shared" si="0"/>
        <v>189</v>
      </c>
      <c r="S11" s="39">
        <f t="shared" si="1"/>
        <v>122</v>
      </c>
      <c r="T11" s="39">
        <f t="shared" si="2"/>
        <v>311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27.75">
      <c r="A12" s="181"/>
      <c r="B12" s="181"/>
      <c r="C12" s="3" t="s">
        <v>86</v>
      </c>
      <c r="D12" s="39">
        <v>15</v>
      </c>
      <c r="E12" s="39">
        <v>16</v>
      </c>
      <c r="F12" s="39">
        <v>1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1</v>
      </c>
      <c r="P12" s="39">
        <v>0</v>
      </c>
      <c r="Q12" s="39">
        <v>0</v>
      </c>
      <c r="R12" s="39">
        <f t="shared" si="0"/>
        <v>17</v>
      </c>
      <c r="S12" s="39">
        <f t="shared" si="1"/>
        <v>17</v>
      </c>
      <c r="T12" s="39">
        <f t="shared" si="2"/>
        <v>34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55.5">
      <c r="A13" s="181" t="s">
        <v>39</v>
      </c>
      <c r="B13" s="181"/>
      <c r="C13" s="3" t="s">
        <v>31</v>
      </c>
      <c r="D13" s="39">
        <v>99</v>
      </c>
      <c r="E13" s="39">
        <v>128</v>
      </c>
      <c r="F13" s="39">
        <v>0</v>
      </c>
      <c r="G13" s="39">
        <v>1</v>
      </c>
      <c r="H13" s="39">
        <v>0</v>
      </c>
      <c r="I13" s="39">
        <v>0</v>
      </c>
      <c r="J13" s="39">
        <v>1</v>
      </c>
      <c r="K13" s="39">
        <v>0</v>
      </c>
      <c r="L13" s="39">
        <v>0</v>
      </c>
      <c r="M13" s="39">
        <v>1</v>
      </c>
      <c r="N13" s="39">
        <v>0</v>
      </c>
      <c r="O13" s="39">
        <v>1</v>
      </c>
      <c r="P13" s="39">
        <v>1</v>
      </c>
      <c r="Q13" s="39">
        <v>1</v>
      </c>
      <c r="R13" s="39">
        <f t="shared" si="0"/>
        <v>101</v>
      </c>
      <c r="S13" s="39">
        <f t="shared" si="1"/>
        <v>132</v>
      </c>
      <c r="T13" s="39">
        <f t="shared" si="2"/>
        <v>233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27.75">
      <c r="A14" s="181"/>
      <c r="B14" s="181"/>
      <c r="C14" s="3" t="s">
        <v>86</v>
      </c>
      <c r="D14" s="39">
        <v>3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2</v>
      </c>
      <c r="O14" s="39">
        <v>2</v>
      </c>
      <c r="P14" s="39">
        <v>0</v>
      </c>
      <c r="Q14" s="39">
        <v>1</v>
      </c>
      <c r="R14" s="39">
        <f t="shared" si="0"/>
        <v>5</v>
      </c>
      <c r="S14" s="39">
        <f t="shared" si="1"/>
        <v>5</v>
      </c>
      <c r="T14" s="39">
        <f t="shared" si="2"/>
        <v>10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26.25" customHeight="1">
      <c r="A15" s="211" t="s">
        <v>89</v>
      </c>
      <c r="B15" s="184" t="s">
        <v>125</v>
      </c>
      <c r="C15" s="35" t="s">
        <v>31</v>
      </c>
      <c r="D15" s="39">
        <v>51</v>
      </c>
      <c r="E15" s="39">
        <v>8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1</v>
      </c>
      <c r="Q15" s="39">
        <v>0</v>
      </c>
      <c r="R15" s="39">
        <f t="shared" si="0"/>
        <v>52</v>
      </c>
      <c r="S15" s="39">
        <f t="shared" si="1"/>
        <v>8</v>
      </c>
      <c r="T15" s="39">
        <f t="shared" si="2"/>
        <v>60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7.75">
      <c r="A16" s="212"/>
      <c r="B16" s="184"/>
      <c r="C16" s="35" t="s">
        <v>86</v>
      </c>
      <c r="D16" s="39">
        <v>1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f t="shared" si="0"/>
        <v>2</v>
      </c>
      <c r="S16" s="39">
        <f t="shared" si="1"/>
        <v>0</v>
      </c>
      <c r="T16" s="39">
        <f t="shared" si="2"/>
        <v>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55.5">
      <c r="A17" s="212"/>
      <c r="B17" s="184" t="s">
        <v>126</v>
      </c>
      <c r="C17" s="35" t="s">
        <v>31</v>
      </c>
      <c r="D17" s="39">
        <v>47</v>
      </c>
      <c r="E17" s="39">
        <v>14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f t="shared" si="0"/>
        <v>47</v>
      </c>
      <c r="S17" s="39">
        <f t="shared" si="1"/>
        <v>14</v>
      </c>
      <c r="T17" s="39">
        <f t="shared" si="2"/>
        <v>61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27.75">
      <c r="A18" s="212"/>
      <c r="B18" s="184"/>
      <c r="C18" s="35" t="s">
        <v>86</v>
      </c>
      <c r="D18" s="39">
        <v>2</v>
      </c>
      <c r="E18" s="39">
        <v>1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f t="shared" si="0"/>
        <v>2</v>
      </c>
      <c r="S18" s="39">
        <f t="shared" si="1"/>
        <v>1</v>
      </c>
      <c r="T18" s="39">
        <f t="shared" si="2"/>
        <v>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26.25" customHeight="1">
      <c r="A19" s="212"/>
      <c r="B19" s="184" t="s">
        <v>127</v>
      </c>
      <c r="C19" s="35" t="s">
        <v>31</v>
      </c>
      <c r="D19" s="39">
        <v>40</v>
      </c>
      <c r="E19" s="39">
        <v>25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f t="shared" si="0"/>
        <v>40</v>
      </c>
      <c r="S19" s="39">
        <f t="shared" si="1"/>
        <v>25</v>
      </c>
      <c r="T19" s="39">
        <f t="shared" si="2"/>
        <v>65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27.75">
      <c r="A20" s="212"/>
      <c r="B20" s="184"/>
      <c r="C20" s="35" t="s">
        <v>86</v>
      </c>
      <c r="D20" s="39">
        <v>3</v>
      </c>
      <c r="E20" s="39">
        <v>2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1</v>
      </c>
      <c r="M20" s="39">
        <v>0</v>
      </c>
      <c r="N20" s="39">
        <v>0</v>
      </c>
      <c r="O20" s="39">
        <v>0</v>
      </c>
      <c r="P20" s="39">
        <v>1</v>
      </c>
      <c r="Q20" s="39">
        <v>0</v>
      </c>
      <c r="R20" s="39">
        <f t="shared" si="0"/>
        <v>5</v>
      </c>
      <c r="S20" s="39">
        <f t="shared" si="1"/>
        <v>2</v>
      </c>
      <c r="T20" s="39">
        <f t="shared" si="2"/>
        <v>7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55.5">
      <c r="A21" s="212"/>
      <c r="B21" s="184" t="s">
        <v>128</v>
      </c>
      <c r="C21" s="35" t="s">
        <v>31</v>
      </c>
      <c r="D21" s="39">
        <v>42</v>
      </c>
      <c r="E21" s="39">
        <v>15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3</v>
      </c>
      <c r="O21" s="39">
        <v>1</v>
      </c>
      <c r="P21" s="39">
        <v>1</v>
      </c>
      <c r="Q21" s="39">
        <v>0</v>
      </c>
      <c r="R21" s="39">
        <f t="shared" si="0"/>
        <v>46</v>
      </c>
      <c r="S21" s="39">
        <f t="shared" si="1"/>
        <v>16</v>
      </c>
      <c r="T21" s="39">
        <f t="shared" si="2"/>
        <v>62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27.75">
      <c r="A22" s="212"/>
      <c r="B22" s="184"/>
      <c r="C22" s="35" t="s">
        <v>86</v>
      </c>
      <c r="D22" s="39">
        <v>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f t="shared" si="0"/>
        <v>2</v>
      </c>
      <c r="S22" s="39">
        <f t="shared" si="1"/>
        <v>0</v>
      </c>
      <c r="T22" s="39">
        <f t="shared" si="2"/>
        <v>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55.5">
      <c r="A23" s="212"/>
      <c r="B23" s="184" t="s">
        <v>129</v>
      </c>
      <c r="C23" s="35" t="s">
        <v>31</v>
      </c>
      <c r="D23" s="39">
        <v>31</v>
      </c>
      <c r="E23" s="39">
        <v>17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f t="shared" si="0"/>
        <v>31</v>
      </c>
      <c r="S23" s="39">
        <f t="shared" si="1"/>
        <v>17</v>
      </c>
      <c r="T23" s="39">
        <f t="shared" si="2"/>
        <v>48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27.75">
      <c r="A24" s="212"/>
      <c r="B24" s="184"/>
      <c r="C24" s="35" t="s">
        <v>86</v>
      </c>
      <c r="D24" s="39">
        <v>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1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f t="shared" si="0"/>
        <v>5</v>
      </c>
      <c r="S24" s="39">
        <f t="shared" si="1"/>
        <v>0</v>
      </c>
      <c r="T24" s="39">
        <f t="shared" si="2"/>
        <v>5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55.5">
      <c r="A25" s="212"/>
      <c r="B25" s="184" t="s">
        <v>130</v>
      </c>
      <c r="C25" s="35" t="s">
        <v>31</v>
      </c>
      <c r="D25" s="39">
        <v>27</v>
      </c>
      <c r="E25" s="39">
        <v>23</v>
      </c>
      <c r="F25" s="39">
        <v>0</v>
      </c>
      <c r="G25" s="39">
        <v>0</v>
      </c>
      <c r="H25" s="39">
        <v>0</v>
      </c>
      <c r="I25" s="39">
        <v>0</v>
      </c>
      <c r="J25" s="39">
        <v>1</v>
      </c>
      <c r="K25" s="39">
        <v>1</v>
      </c>
      <c r="L25" s="39">
        <v>0</v>
      </c>
      <c r="M25" s="39">
        <v>0</v>
      </c>
      <c r="N25" s="39">
        <v>2</v>
      </c>
      <c r="O25" s="39">
        <v>0</v>
      </c>
      <c r="P25" s="39">
        <v>0</v>
      </c>
      <c r="Q25" s="39">
        <v>0</v>
      </c>
      <c r="R25" s="39">
        <f t="shared" si="0"/>
        <v>30</v>
      </c>
      <c r="S25" s="39">
        <f t="shared" si="1"/>
        <v>24</v>
      </c>
      <c r="T25" s="39">
        <f t="shared" si="2"/>
        <v>54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27.75">
      <c r="A26" s="212"/>
      <c r="B26" s="184"/>
      <c r="C26" s="35" t="s">
        <v>86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f t="shared" si="0"/>
        <v>0</v>
      </c>
      <c r="S26" s="39">
        <f t="shared" si="1"/>
        <v>0</v>
      </c>
      <c r="T26" s="39">
        <f t="shared" si="2"/>
        <v>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55.5">
      <c r="A27" s="212"/>
      <c r="B27" s="184" t="s">
        <v>131</v>
      </c>
      <c r="C27" s="35" t="s">
        <v>31</v>
      </c>
      <c r="D27" s="39">
        <v>13</v>
      </c>
      <c r="E27" s="39">
        <v>7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f t="shared" si="0"/>
        <v>13</v>
      </c>
      <c r="S27" s="39">
        <f t="shared" si="1"/>
        <v>7</v>
      </c>
      <c r="T27" s="39">
        <f t="shared" si="2"/>
        <v>20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27.75">
      <c r="A28" s="212"/>
      <c r="B28" s="184"/>
      <c r="C28" s="35" t="s">
        <v>86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f t="shared" si="0"/>
        <v>0</v>
      </c>
      <c r="S28" s="39">
        <f t="shared" si="1"/>
        <v>0</v>
      </c>
      <c r="T28" s="39">
        <f t="shared" si="2"/>
        <v>0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55.5">
      <c r="A29" s="212"/>
      <c r="B29" s="184" t="s">
        <v>213</v>
      </c>
      <c r="C29" s="35" t="s">
        <v>31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f t="shared" si="0"/>
        <v>0</v>
      </c>
      <c r="S29" s="39">
        <f t="shared" si="1"/>
        <v>0</v>
      </c>
      <c r="T29" s="39">
        <f t="shared" si="2"/>
        <v>0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27.75">
      <c r="A30" s="212"/>
      <c r="B30" s="184"/>
      <c r="C30" s="35" t="s">
        <v>86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f t="shared" si="0"/>
        <v>0</v>
      </c>
      <c r="S30" s="39">
        <f t="shared" si="1"/>
        <v>0</v>
      </c>
      <c r="T30" s="39">
        <f t="shared" si="2"/>
        <v>0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55.5">
      <c r="A31" s="212"/>
      <c r="B31" s="164" t="s">
        <v>133</v>
      </c>
      <c r="C31" s="34" t="s">
        <v>31</v>
      </c>
      <c r="D31" s="43">
        <f>D27+D25+D23+D21+D19+D17+D15</f>
        <v>251</v>
      </c>
      <c r="E31" s="43">
        <f aca="true" t="shared" si="3" ref="E31:Q31">E27+E25+E23+E21+E19+E17+E15</f>
        <v>109</v>
      </c>
      <c r="F31" s="43">
        <f t="shared" si="3"/>
        <v>0</v>
      </c>
      <c r="G31" s="43">
        <f t="shared" si="3"/>
        <v>0</v>
      </c>
      <c r="H31" s="43">
        <f t="shared" si="3"/>
        <v>0</v>
      </c>
      <c r="I31" s="43">
        <f t="shared" si="3"/>
        <v>0</v>
      </c>
      <c r="J31" s="43">
        <f t="shared" si="3"/>
        <v>1</v>
      </c>
      <c r="K31" s="43">
        <f t="shared" si="3"/>
        <v>1</v>
      </c>
      <c r="L31" s="43">
        <f t="shared" si="3"/>
        <v>0</v>
      </c>
      <c r="M31" s="43">
        <f t="shared" si="3"/>
        <v>0</v>
      </c>
      <c r="N31" s="43">
        <f t="shared" si="3"/>
        <v>5</v>
      </c>
      <c r="O31" s="43">
        <f t="shared" si="3"/>
        <v>1</v>
      </c>
      <c r="P31" s="43">
        <f t="shared" si="3"/>
        <v>2</v>
      </c>
      <c r="Q31" s="43">
        <f t="shared" si="3"/>
        <v>0</v>
      </c>
      <c r="R31" s="43">
        <f t="shared" si="0"/>
        <v>259</v>
      </c>
      <c r="S31" s="43">
        <f t="shared" si="1"/>
        <v>111</v>
      </c>
      <c r="T31" s="43">
        <f t="shared" si="2"/>
        <v>370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27.75">
      <c r="A32" s="213"/>
      <c r="B32" s="164"/>
      <c r="C32" s="34" t="s">
        <v>86</v>
      </c>
      <c r="D32" s="43">
        <f>D28+D26+D24+D22+D20+D18+D16</f>
        <v>12</v>
      </c>
      <c r="E32" s="43">
        <f aca="true" t="shared" si="4" ref="E32:Q32">E28+E26+E24+E22+E20+E18+E16</f>
        <v>3</v>
      </c>
      <c r="F32" s="43">
        <f t="shared" si="4"/>
        <v>0</v>
      </c>
      <c r="G32" s="43">
        <f t="shared" si="4"/>
        <v>0</v>
      </c>
      <c r="H32" s="43">
        <f t="shared" si="4"/>
        <v>0</v>
      </c>
      <c r="I32" s="43">
        <f t="shared" si="4"/>
        <v>0</v>
      </c>
      <c r="J32" s="43">
        <f t="shared" si="4"/>
        <v>0</v>
      </c>
      <c r="K32" s="43">
        <f t="shared" si="4"/>
        <v>0</v>
      </c>
      <c r="L32" s="43">
        <f t="shared" si="4"/>
        <v>3</v>
      </c>
      <c r="M32" s="43">
        <f t="shared" si="4"/>
        <v>0</v>
      </c>
      <c r="N32" s="43">
        <f t="shared" si="4"/>
        <v>0</v>
      </c>
      <c r="O32" s="43">
        <f t="shared" si="4"/>
        <v>0</v>
      </c>
      <c r="P32" s="43">
        <f t="shared" si="4"/>
        <v>1</v>
      </c>
      <c r="Q32" s="43">
        <f t="shared" si="4"/>
        <v>0</v>
      </c>
      <c r="R32" s="43">
        <f t="shared" si="0"/>
        <v>16</v>
      </c>
      <c r="S32" s="43">
        <f t="shared" si="1"/>
        <v>3</v>
      </c>
      <c r="T32" s="43">
        <f t="shared" si="2"/>
        <v>19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55.5">
      <c r="A33" s="181" t="s">
        <v>90</v>
      </c>
      <c r="B33" s="181"/>
      <c r="C33" s="3" t="s">
        <v>31</v>
      </c>
      <c r="D33" s="39">
        <v>126</v>
      </c>
      <c r="E33" s="39">
        <v>48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1</v>
      </c>
      <c r="O33" s="39">
        <v>1</v>
      </c>
      <c r="P33" s="39">
        <v>0</v>
      </c>
      <c r="Q33" s="39">
        <v>0</v>
      </c>
      <c r="R33" s="39">
        <f t="shared" si="0"/>
        <v>127</v>
      </c>
      <c r="S33" s="39">
        <f t="shared" si="1"/>
        <v>49</v>
      </c>
      <c r="T33" s="39">
        <f t="shared" si="2"/>
        <v>176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27.75">
      <c r="A34" s="181"/>
      <c r="B34" s="181"/>
      <c r="C34" s="3" t="s">
        <v>86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f t="shared" si="0"/>
        <v>0</v>
      </c>
      <c r="S34" s="39">
        <f t="shared" si="1"/>
        <v>0</v>
      </c>
      <c r="T34" s="39">
        <f t="shared" si="2"/>
        <v>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55.5">
      <c r="A35" s="181" t="s">
        <v>91</v>
      </c>
      <c r="B35" s="181"/>
      <c r="C35" s="3" t="s">
        <v>31</v>
      </c>
      <c r="D35" s="39">
        <v>297</v>
      </c>
      <c r="E35" s="39">
        <v>280</v>
      </c>
      <c r="F35" s="39">
        <v>7</v>
      </c>
      <c r="G35" s="39">
        <v>8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4</v>
      </c>
      <c r="P35" s="39">
        <v>0</v>
      </c>
      <c r="Q35" s="39">
        <v>1</v>
      </c>
      <c r="R35" s="39">
        <f t="shared" si="0"/>
        <v>304</v>
      </c>
      <c r="S35" s="39">
        <f t="shared" si="1"/>
        <v>293</v>
      </c>
      <c r="T35" s="39">
        <f t="shared" si="2"/>
        <v>597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27.75">
      <c r="A36" s="181"/>
      <c r="B36" s="181"/>
      <c r="C36" s="3" t="s">
        <v>86</v>
      </c>
      <c r="D36" s="39">
        <v>48</v>
      </c>
      <c r="E36" s="39">
        <v>20</v>
      </c>
      <c r="F36" s="39">
        <v>2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9</v>
      </c>
      <c r="O36" s="39">
        <v>0</v>
      </c>
      <c r="P36" s="39">
        <v>0</v>
      </c>
      <c r="Q36" s="39">
        <v>0</v>
      </c>
      <c r="R36" s="39">
        <f t="shared" si="0"/>
        <v>59</v>
      </c>
      <c r="S36" s="39">
        <f t="shared" si="1"/>
        <v>20</v>
      </c>
      <c r="T36" s="39">
        <f t="shared" si="2"/>
        <v>79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55.5">
      <c r="A37" s="181" t="s">
        <v>44</v>
      </c>
      <c r="B37" s="181"/>
      <c r="C37" s="3" t="s">
        <v>31</v>
      </c>
      <c r="D37" s="39">
        <v>210</v>
      </c>
      <c r="E37" s="39">
        <v>97</v>
      </c>
      <c r="F37" s="39">
        <v>1</v>
      </c>
      <c r="G37" s="39">
        <v>0</v>
      </c>
      <c r="H37" s="39">
        <v>0</v>
      </c>
      <c r="I37" s="39">
        <v>0</v>
      </c>
      <c r="J37" s="39">
        <v>2</v>
      </c>
      <c r="K37" s="39">
        <v>0</v>
      </c>
      <c r="L37" s="39">
        <v>4</v>
      </c>
      <c r="M37" s="39">
        <v>0</v>
      </c>
      <c r="N37" s="39">
        <v>64</v>
      </c>
      <c r="O37" s="39">
        <v>15</v>
      </c>
      <c r="P37" s="39">
        <v>0</v>
      </c>
      <c r="Q37" s="39">
        <v>1</v>
      </c>
      <c r="R37" s="39">
        <f t="shared" si="0"/>
        <v>281</v>
      </c>
      <c r="S37" s="39">
        <f t="shared" si="1"/>
        <v>113</v>
      </c>
      <c r="T37" s="39">
        <f t="shared" si="2"/>
        <v>394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27.75">
      <c r="A38" s="181"/>
      <c r="B38" s="181"/>
      <c r="C38" s="3" t="s">
        <v>86</v>
      </c>
      <c r="D38" s="39">
        <v>66</v>
      </c>
      <c r="E38" s="39">
        <v>30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3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f t="shared" si="0"/>
        <v>69</v>
      </c>
      <c r="S38" s="39">
        <f t="shared" si="1"/>
        <v>30</v>
      </c>
      <c r="T38" s="39">
        <f t="shared" si="2"/>
        <v>99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6.25" customHeight="1">
      <c r="A39" s="211" t="s">
        <v>92</v>
      </c>
      <c r="B39" s="184" t="s">
        <v>62</v>
      </c>
      <c r="C39" s="35" t="s">
        <v>31</v>
      </c>
      <c r="D39" s="39">
        <v>82</v>
      </c>
      <c r="E39" s="39">
        <v>114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2</v>
      </c>
      <c r="P39" s="39">
        <v>3</v>
      </c>
      <c r="Q39" s="39">
        <v>2</v>
      </c>
      <c r="R39" s="39">
        <f t="shared" si="0"/>
        <v>85</v>
      </c>
      <c r="S39" s="39">
        <f t="shared" si="1"/>
        <v>118</v>
      </c>
      <c r="T39" s="39">
        <f t="shared" si="2"/>
        <v>203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27.75">
      <c r="A40" s="212"/>
      <c r="B40" s="184"/>
      <c r="C40" s="35" t="s">
        <v>86</v>
      </c>
      <c r="D40" s="39">
        <v>38</v>
      </c>
      <c r="E40" s="39">
        <v>15</v>
      </c>
      <c r="F40" s="39">
        <v>0</v>
      </c>
      <c r="G40" s="39">
        <v>0</v>
      </c>
      <c r="H40" s="39">
        <v>1</v>
      </c>
      <c r="I40" s="39">
        <v>0</v>
      </c>
      <c r="J40" s="39">
        <v>1</v>
      </c>
      <c r="K40" s="39">
        <v>0</v>
      </c>
      <c r="L40" s="39">
        <v>0</v>
      </c>
      <c r="M40" s="39">
        <v>1</v>
      </c>
      <c r="N40" s="39">
        <v>37</v>
      </c>
      <c r="O40" s="39">
        <v>21</v>
      </c>
      <c r="P40" s="39">
        <v>4</v>
      </c>
      <c r="Q40" s="39">
        <v>2</v>
      </c>
      <c r="R40" s="39">
        <f t="shared" si="0"/>
        <v>81</v>
      </c>
      <c r="S40" s="39">
        <f t="shared" si="1"/>
        <v>39</v>
      </c>
      <c r="T40" s="39">
        <f t="shared" si="2"/>
        <v>120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27.75">
      <c r="A41" s="212"/>
      <c r="B41" s="184" t="s">
        <v>47</v>
      </c>
      <c r="C41" s="35" t="s">
        <v>30</v>
      </c>
      <c r="D41" s="39">
        <v>13</v>
      </c>
      <c r="E41" s="39">
        <v>24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f t="shared" si="0"/>
        <v>13</v>
      </c>
      <c r="S41" s="39">
        <f t="shared" si="1"/>
        <v>24</v>
      </c>
      <c r="T41" s="39">
        <f t="shared" si="2"/>
        <v>37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55.5">
      <c r="A42" s="212"/>
      <c r="B42" s="184"/>
      <c r="C42" s="35" t="s">
        <v>31</v>
      </c>
      <c r="D42" s="39">
        <v>43</v>
      </c>
      <c r="E42" s="39">
        <v>65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1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f t="shared" si="0"/>
        <v>44</v>
      </c>
      <c r="S42" s="39">
        <f t="shared" si="1"/>
        <v>65</v>
      </c>
      <c r="T42" s="39">
        <f t="shared" si="2"/>
        <v>109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27.75">
      <c r="A43" s="212"/>
      <c r="B43" s="184"/>
      <c r="C43" s="35" t="s">
        <v>86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f t="shared" si="0"/>
        <v>0</v>
      </c>
      <c r="S43" s="39">
        <f t="shared" si="1"/>
        <v>0</v>
      </c>
      <c r="T43" s="39">
        <f t="shared" si="2"/>
        <v>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27.75">
      <c r="A44" s="212"/>
      <c r="B44" s="184" t="s">
        <v>48</v>
      </c>
      <c r="C44" s="35" t="s">
        <v>30</v>
      </c>
      <c r="D44" s="39">
        <v>17</v>
      </c>
      <c r="E44" s="39">
        <v>54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1</v>
      </c>
      <c r="O44" s="39">
        <v>0</v>
      </c>
      <c r="P44" s="39">
        <v>0</v>
      </c>
      <c r="Q44" s="39">
        <v>0</v>
      </c>
      <c r="R44" s="39">
        <f t="shared" si="0"/>
        <v>18</v>
      </c>
      <c r="S44" s="39">
        <f t="shared" si="1"/>
        <v>54</v>
      </c>
      <c r="T44" s="39">
        <f t="shared" si="2"/>
        <v>72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26.25" customHeight="1">
      <c r="A45" s="212"/>
      <c r="B45" s="184"/>
      <c r="C45" s="35" t="s">
        <v>31</v>
      </c>
      <c r="D45" s="39">
        <v>26</v>
      </c>
      <c r="E45" s="39">
        <v>37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4</v>
      </c>
      <c r="O45" s="39">
        <v>1</v>
      </c>
      <c r="P45" s="39">
        <v>0</v>
      </c>
      <c r="Q45" s="39">
        <v>0</v>
      </c>
      <c r="R45" s="39">
        <f t="shared" si="0"/>
        <v>30</v>
      </c>
      <c r="S45" s="39">
        <f t="shared" si="1"/>
        <v>38</v>
      </c>
      <c r="T45" s="39">
        <f t="shared" si="2"/>
        <v>68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27.75">
      <c r="A46" s="212"/>
      <c r="B46" s="184"/>
      <c r="C46" s="35" t="s">
        <v>86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f t="shared" si="0"/>
        <v>0</v>
      </c>
      <c r="S46" s="39">
        <f t="shared" si="1"/>
        <v>0</v>
      </c>
      <c r="T46" s="39">
        <f t="shared" si="2"/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55.5">
      <c r="A47" s="212"/>
      <c r="B47" s="184" t="s">
        <v>123</v>
      </c>
      <c r="C47" s="35" t="s">
        <v>31</v>
      </c>
      <c r="D47" s="39">
        <v>68</v>
      </c>
      <c r="E47" s="39">
        <v>67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f t="shared" si="0"/>
        <v>68</v>
      </c>
      <c r="S47" s="39">
        <f t="shared" si="1"/>
        <v>67</v>
      </c>
      <c r="T47" s="39">
        <f t="shared" si="2"/>
        <v>135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27.75">
      <c r="A48" s="212"/>
      <c r="B48" s="184"/>
      <c r="C48" s="35" t="s">
        <v>86</v>
      </c>
      <c r="D48" s="39">
        <v>9</v>
      </c>
      <c r="E48" s="39">
        <v>10</v>
      </c>
      <c r="F48" s="39">
        <v>0</v>
      </c>
      <c r="G48" s="39">
        <v>0</v>
      </c>
      <c r="H48" s="39">
        <v>0</v>
      </c>
      <c r="I48" s="39">
        <v>0</v>
      </c>
      <c r="J48" s="39">
        <v>1</v>
      </c>
      <c r="K48" s="39">
        <v>0</v>
      </c>
      <c r="L48" s="39">
        <v>0</v>
      </c>
      <c r="M48" s="39">
        <v>1</v>
      </c>
      <c r="N48" s="39">
        <v>6</v>
      </c>
      <c r="O48" s="39">
        <v>2</v>
      </c>
      <c r="P48" s="39">
        <v>0</v>
      </c>
      <c r="Q48" s="39">
        <v>0</v>
      </c>
      <c r="R48" s="39">
        <f t="shared" si="0"/>
        <v>16</v>
      </c>
      <c r="S48" s="39">
        <f t="shared" si="1"/>
        <v>13</v>
      </c>
      <c r="T48" s="39">
        <f t="shared" si="2"/>
        <v>29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55.5">
      <c r="A49" s="212"/>
      <c r="B49" s="184" t="s">
        <v>54</v>
      </c>
      <c r="C49" s="35" t="s">
        <v>31</v>
      </c>
      <c r="D49" s="39">
        <v>57</v>
      </c>
      <c r="E49" s="39">
        <v>53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f t="shared" si="0"/>
        <v>57</v>
      </c>
      <c r="S49" s="39">
        <f t="shared" si="1"/>
        <v>53</v>
      </c>
      <c r="T49" s="39">
        <f t="shared" si="2"/>
        <v>110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7.75">
      <c r="A50" s="212"/>
      <c r="B50" s="184"/>
      <c r="C50" s="35" t="s">
        <v>86</v>
      </c>
      <c r="D50" s="39">
        <v>5</v>
      </c>
      <c r="E50" s="39">
        <v>8</v>
      </c>
      <c r="F50" s="39">
        <v>0</v>
      </c>
      <c r="G50" s="39">
        <v>0</v>
      </c>
      <c r="H50" s="39">
        <v>0</v>
      </c>
      <c r="I50" s="39">
        <v>0</v>
      </c>
      <c r="J50" s="39">
        <v>1</v>
      </c>
      <c r="K50" s="39">
        <v>0</v>
      </c>
      <c r="L50" s="39">
        <v>0</v>
      </c>
      <c r="M50" s="39">
        <v>0</v>
      </c>
      <c r="N50" s="39">
        <v>18</v>
      </c>
      <c r="O50" s="39">
        <v>4</v>
      </c>
      <c r="P50" s="39">
        <v>1</v>
      </c>
      <c r="Q50" s="39">
        <v>0</v>
      </c>
      <c r="R50" s="39">
        <f t="shared" si="0"/>
        <v>25</v>
      </c>
      <c r="S50" s="39">
        <f t="shared" si="1"/>
        <v>12</v>
      </c>
      <c r="T50" s="39">
        <f t="shared" si="2"/>
        <v>37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55.5">
      <c r="A51" s="212"/>
      <c r="B51" s="184" t="s">
        <v>53</v>
      </c>
      <c r="C51" s="35" t="s">
        <v>31</v>
      </c>
      <c r="D51" s="39">
        <v>70</v>
      </c>
      <c r="E51" s="39">
        <v>56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1</v>
      </c>
      <c r="M51" s="39">
        <v>0</v>
      </c>
      <c r="N51" s="39">
        <v>2</v>
      </c>
      <c r="O51" s="39">
        <v>2</v>
      </c>
      <c r="P51" s="39">
        <v>1</v>
      </c>
      <c r="Q51" s="39">
        <v>1</v>
      </c>
      <c r="R51" s="39">
        <f t="shared" si="0"/>
        <v>74</v>
      </c>
      <c r="S51" s="39">
        <f t="shared" si="1"/>
        <v>59</v>
      </c>
      <c r="T51" s="39">
        <f t="shared" si="2"/>
        <v>133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7.75">
      <c r="A52" s="212"/>
      <c r="B52" s="184"/>
      <c r="C52" s="35" t="s">
        <v>86</v>
      </c>
      <c r="D52" s="39">
        <v>25</v>
      </c>
      <c r="E52" s="39">
        <v>12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1</v>
      </c>
      <c r="L52" s="39">
        <v>0</v>
      </c>
      <c r="M52" s="39">
        <v>1</v>
      </c>
      <c r="N52" s="39">
        <v>22</v>
      </c>
      <c r="O52" s="39">
        <v>7</v>
      </c>
      <c r="P52" s="39">
        <v>1</v>
      </c>
      <c r="Q52" s="39">
        <v>0</v>
      </c>
      <c r="R52" s="39">
        <f t="shared" si="0"/>
        <v>49</v>
      </c>
      <c r="S52" s="39">
        <f t="shared" si="1"/>
        <v>21</v>
      </c>
      <c r="T52" s="39">
        <f t="shared" si="2"/>
        <v>70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55.5">
      <c r="A53" s="212"/>
      <c r="B53" s="184" t="s">
        <v>124</v>
      </c>
      <c r="C53" s="35" t="s">
        <v>31</v>
      </c>
      <c r="D53" s="39">
        <v>57</v>
      </c>
      <c r="E53" s="39">
        <v>114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f t="shared" si="0"/>
        <v>57</v>
      </c>
      <c r="S53" s="39">
        <f t="shared" si="1"/>
        <v>114</v>
      </c>
      <c r="T53" s="39">
        <f t="shared" si="2"/>
        <v>171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27.75">
      <c r="A54" s="212"/>
      <c r="B54" s="184"/>
      <c r="C54" s="35" t="s">
        <v>86</v>
      </c>
      <c r="D54" s="39">
        <v>5</v>
      </c>
      <c r="E54" s="39">
        <v>11</v>
      </c>
      <c r="F54" s="39">
        <v>0</v>
      </c>
      <c r="G54" s="39">
        <v>0</v>
      </c>
      <c r="H54" s="39">
        <v>0</v>
      </c>
      <c r="I54" s="39">
        <v>0</v>
      </c>
      <c r="J54" s="39">
        <v>1</v>
      </c>
      <c r="K54" s="39">
        <v>0</v>
      </c>
      <c r="L54" s="39">
        <v>0</v>
      </c>
      <c r="M54" s="39">
        <v>1</v>
      </c>
      <c r="N54" s="39">
        <v>7</v>
      </c>
      <c r="O54" s="39">
        <v>4</v>
      </c>
      <c r="P54" s="39">
        <v>0</v>
      </c>
      <c r="Q54" s="39">
        <v>0</v>
      </c>
      <c r="R54" s="39">
        <f t="shared" si="0"/>
        <v>13</v>
      </c>
      <c r="S54" s="39">
        <f t="shared" si="1"/>
        <v>16</v>
      </c>
      <c r="T54" s="39">
        <f t="shared" si="2"/>
        <v>29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9" ht="55.5">
      <c r="A55" s="212"/>
      <c r="B55" s="184" t="s">
        <v>57</v>
      </c>
      <c r="C55" s="35" t="s">
        <v>31</v>
      </c>
      <c r="D55" s="39">
        <v>21</v>
      </c>
      <c r="E55" s="39">
        <v>41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1</v>
      </c>
      <c r="P55" s="39">
        <v>0</v>
      </c>
      <c r="Q55" s="39">
        <v>0</v>
      </c>
      <c r="R55" s="39">
        <f t="shared" si="0"/>
        <v>21</v>
      </c>
      <c r="S55" s="39">
        <f t="shared" si="1"/>
        <v>42</v>
      </c>
      <c r="T55" s="39">
        <f t="shared" si="2"/>
        <v>63</v>
      </c>
      <c r="U55" s="2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ht="27.75">
      <c r="A56" s="212"/>
      <c r="B56" s="184"/>
      <c r="C56" s="35" t="s">
        <v>86</v>
      </c>
      <c r="D56" s="39">
        <v>2</v>
      </c>
      <c r="E56" s="39">
        <v>2</v>
      </c>
      <c r="F56" s="39">
        <v>0</v>
      </c>
      <c r="G56" s="39">
        <v>0</v>
      </c>
      <c r="H56" s="39">
        <v>0</v>
      </c>
      <c r="I56" s="39">
        <v>0</v>
      </c>
      <c r="J56" s="39">
        <v>1</v>
      </c>
      <c r="K56" s="39">
        <v>0</v>
      </c>
      <c r="L56" s="39">
        <v>1</v>
      </c>
      <c r="M56" s="39">
        <v>0</v>
      </c>
      <c r="N56" s="39">
        <v>2</v>
      </c>
      <c r="O56" s="39">
        <v>2</v>
      </c>
      <c r="P56" s="39">
        <v>0</v>
      </c>
      <c r="Q56" s="39">
        <v>0</v>
      </c>
      <c r="R56" s="39">
        <f t="shared" si="0"/>
        <v>6</v>
      </c>
      <c r="S56" s="39">
        <f t="shared" si="1"/>
        <v>4</v>
      </c>
      <c r="T56" s="39">
        <f t="shared" si="2"/>
        <v>10</v>
      </c>
      <c r="U56" s="2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ht="55.5">
      <c r="A57" s="212"/>
      <c r="B57" s="184" t="s">
        <v>263</v>
      </c>
      <c r="C57" s="35" t="s">
        <v>31</v>
      </c>
      <c r="D57" s="39">
        <v>6</v>
      </c>
      <c r="E57" s="39">
        <v>38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f t="shared" si="0"/>
        <v>6</v>
      </c>
      <c r="S57" s="39">
        <f t="shared" si="1"/>
        <v>38</v>
      </c>
      <c r="T57" s="39">
        <f t="shared" si="2"/>
        <v>44</v>
      </c>
      <c r="U57" s="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27.75">
      <c r="A58" s="212"/>
      <c r="B58" s="184"/>
      <c r="C58" s="35" t="s">
        <v>86</v>
      </c>
      <c r="D58" s="39">
        <v>1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f t="shared" si="0"/>
        <v>1</v>
      </c>
      <c r="S58" s="39">
        <f t="shared" si="1"/>
        <v>0</v>
      </c>
      <c r="T58" s="39">
        <f t="shared" si="2"/>
        <v>1</v>
      </c>
      <c r="U58" s="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ht="27.75">
      <c r="A59" s="212"/>
      <c r="B59" s="164" t="s">
        <v>77</v>
      </c>
      <c r="C59" s="34" t="s">
        <v>30</v>
      </c>
      <c r="D59" s="43">
        <f>D41+D44</f>
        <v>30</v>
      </c>
      <c r="E59" s="43">
        <f aca="true" t="shared" si="5" ref="E59:Q59">E41+E44</f>
        <v>78</v>
      </c>
      <c r="F59" s="43">
        <f t="shared" si="5"/>
        <v>0</v>
      </c>
      <c r="G59" s="43">
        <f t="shared" si="5"/>
        <v>0</v>
      </c>
      <c r="H59" s="43">
        <f t="shared" si="5"/>
        <v>0</v>
      </c>
      <c r="I59" s="43">
        <f t="shared" si="5"/>
        <v>0</v>
      </c>
      <c r="J59" s="43">
        <f t="shared" si="5"/>
        <v>0</v>
      </c>
      <c r="K59" s="43">
        <f t="shared" si="5"/>
        <v>0</v>
      </c>
      <c r="L59" s="43">
        <f t="shared" si="5"/>
        <v>0</v>
      </c>
      <c r="M59" s="43">
        <f t="shared" si="5"/>
        <v>0</v>
      </c>
      <c r="N59" s="43">
        <f t="shared" si="5"/>
        <v>1</v>
      </c>
      <c r="O59" s="43">
        <f t="shared" si="5"/>
        <v>0</v>
      </c>
      <c r="P59" s="43">
        <f t="shared" si="5"/>
        <v>0</v>
      </c>
      <c r="Q59" s="43">
        <f t="shared" si="5"/>
        <v>0</v>
      </c>
      <c r="R59" s="43">
        <f t="shared" si="0"/>
        <v>31</v>
      </c>
      <c r="S59" s="43">
        <f t="shared" si="1"/>
        <v>78</v>
      </c>
      <c r="T59" s="43">
        <f t="shared" si="2"/>
        <v>109</v>
      </c>
      <c r="U59" s="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ht="55.5">
      <c r="A60" s="212"/>
      <c r="B60" s="164"/>
      <c r="C60" s="34" t="s">
        <v>31</v>
      </c>
      <c r="D60" s="43">
        <f>D57+D55+D53+D51+D49+D47+D45+D42+D39</f>
        <v>430</v>
      </c>
      <c r="E60" s="43">
        <f aca="true" t="shared" si="6" ref="E60:Q60">E57+E55+E53+E51+E49+E47+E45+E42+E39</f>
        <v>585</v>
      </c>
      <c r="F60" s="43">
        <f t="shared" si="6"/>
        <v>0</v>
      </c>
      <c r="G60" s="43">
        <f t="shared" si="6"/>
        <v>0</v>
      </c>
      <c r="H60" s="43">
        <f t="shared" si="6"/>
        <v>0</v>
      </c>
      <c r="I60" s="43">
        <f t="shared" si="6"/>
        <v>0</v>
      </c>
      <c r="J60" s="43">
        <f t="shared" si="6"/>
        <v>0</v>
      </c>
      <c r="K60" s="43">
        <f t="shared" si="6"/>
        <v>0</v>
      </c>
      <c r="L60" s="43">
        <f t="shared" si="6"/>
        <v>2</v>
      </c>
      <c r="M60" s="43">
        <f t="shared" si="6"/>
        <v>0</v>
      </c>
      <c r="N60" s="43">
        <f t="shared" si="6"/>
        <v>6</v>
      </c>
      <c r="O60" s="43">
        <f t="shared" si="6"/>
        <v>6</v>
      </c>
      <c r="P60" s="43">
        <f t="shared" si="6"/>
        <v>4</v>
      </c>
      <c r="Q60" s="43">
        <f t="shared" si="6"/>
        <v>3</v>
      </c>
      <c r="R60" s="43">
        <f t="shared" si="0"/>
        <v>442</v>
      </c>
      <c r="S60" s="43">
        <f t="shared" si="1"/>
        <v>594</v>
      </c>
      <c r="T60" s="43">
        <f t="shared" si="2"/>
        <v>1036</v>
      </c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27.75">
      <c r="A61" s="213"/>
      <c r="B61" s="164"/>
      <c r="C61" s="34" t="s">
        <v>86</v>
      </c>
      <c r="D61" s="43">
        <f>D58+D56+D54+D52+D50+D48+D46+D43+D40</f>
        <v>85</v>
      </c>
      <c r="E61" s="43">
        <f aca="true" t="shared" si="7" ref="E61:Q61">E58+E56+E54+E52+E50+E48+E46+E43+E40</f>
        <v>58</v>
      </c>
      <c r="F61" s="43">
        <f t="shared" si="7"/>
        <v>0</v>
      </c>
      <c r="G61" s="43">
        <f t="shared" si="7"/>
        <v>0</v>
      </c>
      <c r="H61" s="43">
        <f t="shared" si="7"/>
        <v>1</v>
      </c>
      <c r="I61" s="43">
        <f t="shared" si="7"/>
        <v>0</v>
      </c>
      <c r="J61" s="43">
        <f t="shared" si="7"/>
        <v>6</v>
      </c>
      <c r="K61" s="43">
        <f t="shared" si="7"/>
        <v>1</v>
      </c>
      <c r="L61" s="43">
        <f t="shared" si="7"/>
        <v>1</v>
      </c>
      <c r="M61" s="43">
        <f t="shared" si="7"/>
        <v>4</v>
      </c>
      <c r="N61" s="43">
        <f t="shared" si="7"/>
        <v>92</v>
      </c>
      <c r="O61" s="43">
        <f t="shared" si="7"/>
        <v>40</v>
      </c>
      <c r="P61" s="43">
        <f t="shared" si="7"/>
        <v>6</v>
      </c>
      <c r="Q61" s="43">
        <f t="shared" si="7"/>
        <v>2</v>
      </c>
      <c r="R61" s="43">
        <f t="shared" si="0"/>
        <v>191</v>
      </c>
      <c r="S61" s="43">
        <f t="shared" si="1"/>
        <v>105</v>
      </c>
      <c r="T61" s="43">
        <f t="shared" si="2"/>
        <v>296</v>
      </c>
      <c r="U61" s="2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ht="55.5">
      <c r="A62" s="181" t="s">
        <v>264</v>
      </c>
      <c r="B62" s="181"/>
      <c r="C62" s="35" t="s">
        <v>31</v>
      </c>
      <c r="D62" s="39">
        <v>29</v>
      </c>
      <c r="E62" s="39">
        <v>49</v>
      </c>
      <c r="F62" s="39">
        <v>2</v>
      </c>
      <c r="G62" s="39">
        <v>2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1</v>
      </c>
      <c r="O62" s="39">
        <v>1</v>
      </c>
      <c r="P62" s="39">
        <v>0</v>
      </c>
      <c r="Q62" s="39">
        <v>0</v>
      </c>
      <c r="R62" s="39">
        <f t="shared" si="0"/>
        <v>32</v>
      </c>
      <c r="S62" s="39">
        <f t="shared" si="1"/>
        <v>52</v>
      </c>
      <c r="T62" s="39">
        <f t="shared" si="2"/>
        <v>84</v>
      </c>
      <c r="U62" s="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ht="27.75">
      <c r="A63" s="181"/>
      <c r="B63" s="181"/>
      <c r="C63" s="35" t="s">
        <v>86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f t="shared" si="0"/>
        <v>0</v>
      </c>
      <c r="S63" s="39">
        <f t="shared" si="1"/>
        <v>0</v>
      </c>
      <c r="T63" s="39">
        <f t="shared" si="2"/>
        <v>0</v>
      </c>
      <c r="U63" s="9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55.5">
      <c r="A64" s="211" t="s">
        <v>112</v>
      </c>
      <c r="B64" s="181" t="s">
        <v>119</v>
      </c>
      <c r="C64" s="3" t="s">
        <v>31</v>
      </c>
      <c r="D64" s="39">
        <v>14</v>
      </c>
      <c r="E64" s="39">
        <v>17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f t="shared" si="0"/>
        <v>14</v>
      </c>
      <c r="S64" s="39">
        <f t="shared" si="1"/>
        <v>17</v>
      </c>
      <c r="T64" s="39">
        <f t="shared" si="2"/>
        <v>31</v>
      </c>
      <c r="U64" s="2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5" ht="27.75">
      <c r="A65" s="212"/>
      <c r="B65" s="181"/>
      <c r="C65" s="3" t="s">
        <v>86</v>
      </c>
      <c r="D65" s="39">
        <v>0</v>
      </c>
      <c r="E65" s="39">
        <v>1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1</v>
      </c>
      <c r="P65" s="39">
        <v>0</v>
      </c>
      <c r="Q65" s="39">
        <v>0</v>
      </c>
      <c r="R65" s="39">
        <f t="shared" si="0"/>
        <v>1</v>
      </c>
      <c r="S65" s="39">
        <f t="shared" si="1"/>
        <v>2</v>
      </c>
      <c r="T65" s="39">
        <f t="shared" si="2"/>
        <v>3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55.5">
      <c r="A66" s="212"/>
      <c r="B66" s="181" t="s">
        <v>120</v>
      </c>
      <c r="C66" s="3" t="s">
        <v>31</v>
      </c>
      <c r="D66" s="39">
        <v>17</v>
      </c>
      <c r="E66" s="39">
        <v>29</v>
      </c>
      <c r="F66" s="39">
        <v>0</v>
      </c>
      <c r="G66" s="39">
        <v>1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f t="shared" si="0"/>
        <v>17</v>
      </c>
      <c r="S66" s="39">
        <f t="shared" si="1"/>
        <v>30</v>
      </c>
      <c r="T66" s="39">
        <f t="shared" si="2"/>
        <v>47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27.75">
      <c r="A67" s="212"/>
      <c r="B67" s="181"/>
      <c r="C67" s="3" t="s">
        <v>86</v>
      </c>
      <c r="D67" s="39">
        <v>5</v>
      </c>
      <c r="E67" s="39">
        <v>5</v>
      </c>
      <c r="F67" s="39">
        <v>0</v>
      </c>
      <c r="G67" s="39">
        <v>1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2</v>
      </c>
      <c r="O67" s="39">
        <v>0</v>
      </c>
      <c r="P67" s="39">
        <v>0</v>
      </c>
      <c r="Q67" s="39">
        <v>1</v>
      </c>
      <c r="R67" s="39">
        <f t="shared" si="0"/>
        <v>7</v>
      </c>
      <c r="S67" s="39">
        <f t="shared" si="1"/>
        <v>7</v>
      </c>
      <c r="T67" s="39">
        <f t="shared" si="2"/>
        <v>14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55.5">
      <c r="A68" s="212"/>
      <c r="B68" s="181" t="s">
        <v>65</v>
      </c>
      <c r="C68" s="3" t="s">
        <v>31</v>
      </c>
      <c r="D68" s="39">
        <v>41</v>
      </c>
      <c r="E68" s="39">
        <v>41</v>
      </c>
      <c r="F68" s="39">
        <v>4</v>
      </c>
      <c r="G68" s="39">
        <v>4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f t="shared" si="0"/>
        <v>45</v>
      </c>
      <c r="S68" s="39">
        <f t="shared" si="1"/>
        <v>45</v>
      </c>
      <c r="T68" s="39">
        <f t="shared" si="2"/>
        <v>90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27.75">
      <c r="A69" s="212"/>
      <c r="B69" s="181"/>
      <c r="C69" s="3" t="s">
        <v>86</v>
      </c>
      <c r="D69" s="39">
        <v>1</v>
      </c>
      <c r="E69" s="39">
        <v>3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f t="shared" si="0"/>
        <v>1</v>
      </c>
      <c r="S69" s="39">
        <f t="shared" si="1"/>
        <v>3</v>
      </c>
      <c r="T69" s="39">
        <f t="shared" si="2"/>
        <v>4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55.5">
      <c r="A70" s="212"/>
      <c r="B70" s="181" t="s">
        <v>66</v>
      </c>
      <c r="C70" s="3" t="s">
        <v>31</v>
      </c>
      <c r="D70" s="39">
        <v>3</v>
      </c>
      <c r="E70" s="39">
        <v>5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f aca="true" t="shared" si="8" ref="R70:R112">P70+N70+L70+J70+H70+F70+D70</f>
        <v>3</v>
      </c>
      <c r="S70" s="39">
        <f aca="true" t="shared" si="9" ref="S70:S112">Q70+O70+M70+K70+I70+G70+E70</f>
        <v>5</v>
      </c>
      <c r="T70" s="39">
        <f aca="true" t="shared" si="10" ref="T70:T111">S70+R70</f>
        <v>8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27.75">
      <c r="A71" s="212"/>
      <c r="B71" s="181"/>
      <c r="C71" s="3" t="s">
        <v>86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f t="shared" si="8"/>
        <v>0</v>
      </c>
      <c r="S71" s="39">
        <f t="shared" si="9"/>
        <v>0</v>
      </c>
      <c r="T71" s="39">
        <f t="shared" si="10"/>
        <v>0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55.5">
      <c r="A72" s="212"/>
      <c r="B72" s="181" t="s">
        <v>67</v>
      </c>
      <c r="C72" s="3" t="s">
        <v>31</v>
      </c>
      <c r="D72" s="39">
        <v>13</v>
      </c>
      <c r="E72" s="39">
        <v>7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f t="shared" si="8"/>
        <v>13</v>
      </c>
      <c r="S72" s="39">
        <f t="shared" si="9"/>
        <v>7</v>
      </c>
      <c r="T72" s="39">
        <f t="shared" si="10"/>
        <v>20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27.75">
      <c r="A73" s="212"/>
      <c r="B73" s="181"/>
      <c r="C73" s="3" t="s">
        <v>86</v>
      </c>
      <c r="D73" s="39">
        <v>1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f t="shared" si="8"/>
        <v>1</v>
      </c>
      <c r="S73" s="39">
        <f t="shared" si="9"/>
        <v>0</v>
      </c>
      <c r="T73" s="39">
        <f t="shared" si="10"/>
        <v>1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55.5">
      <c r="A74" s="212"/>
      <c r="B74" s="181" t="s">
        <v>68</v>
      </c>
      <c r="C74" s="3" t="s">
        <v>31</v>
      </c>
      <c r="D74" s="39">
        <v>2</v>
      </c>
      <c r="E74" s="39">
        <v>7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f t="shared" si="8"/>
        <v>2</v>
      </c>
      <c r="S74" s="39">
        <f t="shared" si="9"/>
        <v>7</v>
      </c>
      <c r="T74" s="39">
        <f t="shared" si="10"/>
        <v>9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27.75">
      <c r="A75" s="212"/>
      <c r="B75" s="181"/>
      <c r="C75" s="3" t="s">
        <v>86</v>
      </c>
      <c r="D75" s="39">
        <v>0</v>
      </c>
      <c r="E75" s="39">
        <v>2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f t="shared" si="8"/>
        <v>0</v>
      </c>
      <c r="S75" s="39">
        <f t="shared" si="9"/>
        <v>2</v>
      </c>
      <c r="T75" s="39">
        <f t="shared" si="10"/>
        <v>2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55.5">
      <c r="A76" s="212"/>
      <c r="B76" s="181" t="s">
        <v>274</v>
      </c>
      <c r="C76" s="3" t="s">
        <v>31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f t="shared" si="8"/>
        <v>0</v>
      </c>
      <c r="S76" s="39">
        <f t="shared" si="9"/>
        <v>0</v>
      </c>
      <c r="T76" s="39">
        <f t="shared" si="10"/>
        <v>0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27.75">
      <c r="A77" s="212"/>
      <c r="B77" s="181"/>
      <c r="C77" s="3" t="s">
        <v>86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f t="shared" si="8"/>
        <v>0</v>
      </c>
      <c r="S77" s="39">
        <f t="shared" si="9"/>
        <v>0</v>
      </c>
      <c r="T77" s="39">
        <f t="shared" si="10"/>
        <v>0</v>
      </c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55.5">
      <c r="A78" s="212"/>
      <c r="B78" s="164" t="s">
        <v>121</v>
      </c>
      <c r="C78" s="34" t="s">
        <v>31</v>
      </c>
      <c r="D78" s="43">
        <f>D74+D72+D70+D68+D66+D64</f>
        <v>90</v>
      </c>
      <c r="E78" s="43">
        <f aca="true" t="shared" si="11" ref="E78:Q78">E74+E72+E70+E68+E66+E64</f>
        <v>106</v>
      </c>
      <c r="F78" s="43">
        <f t="shared" si="11"/>
        <v>4</v>
      </c>
      <c r="G78" s="43">
        <f t="shared" si="11"/>
        <v>5</v>
      </c>
      <c r="H78" s="43">
        <f t="shared" si="11"/>
        <v>0</v>
      </c>
      <c r="I78" s="43">
        <f t="shared" si="11"/>
        <v>0</v>
      </c>
      <c r="J78" s="43">
        <f t="shared" si="11"/>
        <v>0</v>
      </c>
      <c r="K78" s="43">
        <f t="shared" si="11"/>
        <v>0</v>
      </c>
      <c r="L78" s="43">
        <f t="shared" si="11"/>
        <v>0</v>
      </c>
      <c r="M78" s="43">
        <f t="shared" si="11"/>
        <v>0</v>
      </c>
      <c r="N78" s="43">
        <f t="shared" si="11"/>
        <v>0</v>
      </c>
      <c r="O78" s="43">
        <f t="shared" si="11"/>
        <v>0</v>
      </c>
      <c r="P78" s="43">
        <f t="shared" si="11"/>
        <v>0</v>
      </c>
      <c r="Q78" s="43">
        <f t="shared" si="11"/>
        <v>0</v>
      </c>
      <c r="R78" s="43">
        <f t="shared" si="8"/>
        <v>94</v>
      </c>
      <c r="S78" s="43">
        <f t="shared" si="9"/>
        <v>111</v>
      </c>
      <c r="T78" s="43">
        <f t="shared" si="10"/>
        <v>205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27.75">
      <c r="A79" s="213"/>
      <c r="B79" s="164"/>
      <c r="C79" s="34" t="s">
        <v>86</v>
      </c>
      <c r="D79" s="43">
        <f>D75+D73+D69+D67+D65+D71</f>
        <v>7</v>
      </c>
      <c r="E79" s="43">
        <f aca="true" t="shared" si="12" ref="E79:Q79">E75+E73+E69+E67+E65+E71</f>
        <v>11</v>
      </c>
      <c r="F79" s="43">
        <f t="shared" si="12"/>
        <v>0</v>
      </c>
      <c r="G79" s="43">
        <f t="shared" si="12"/>
        <v>1</v>
      </c>
      <c r="H79" s="43">
        <f t="shared" si="12"/>
        <v>0</v>
      </c>
      <c r="I79" s="43">
        <f t="shared" si="12"/>
        <v>0</v>
      </c>
      <c r="J79" s="43">
        <f t="shared" si="12"/>
        <v>0</v>
      </c>
      <c r="K79" s="43">
        <f t="shared" si="12"/>
        <v>0</v>
      </c>
      <c r="L79" s="43">
        <f t="shared" si="12"/>
        <v>0</v>
      </c>
      <c r="M79" s="43">
        <f t="shared" si="12"/>
        <v>0</v>
      </c>
      <c r="N79" s="43">
        <f t="shared" si="12"/>
        <v>3</v>
      </c>
      <c r="O79" s="43">
        <f t="shared" si="12"/>
        <v>1</v>
      </c>
      <c r="P79" s="43">
        <f t="shared" si="12"/>
        <v>0</v>
      </c>
      <c r="Q79" s="43">
        <f t="shared" si="12"/>
        <v>1</v>
      </c>
      <c r="R79" s="43">
        <f t="shared" si="8"/>
        <v>10</v>
      </c>
      <c r="S79" s="43">
        <f t="shared" si="9"/>
        <v>14</v>
      </c>
      <c r="T79" s="43">
        <f t="shared" si="10"/>
        <v>24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55.5">
      <c r="A80" s="181" t="s">
        <v>69</v>
      </c>
      <c r="B80" s="181"/>
      <c r="C80" s="3" t="s">
        <v>31</v>
      </c>
      <c r="D80" s="39">
        <v>470</v>
      </c>
      <c r="E80" s="39">
        <v>293</v>
      </c>
      <c r="F80" s="39">
        <v>12</v>
      </c>
      <c r="G80" s="39">
        <v>7</v>
      </c>
      <c r="H80" s="39">
        <v>1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8</v>
      </c>
      <c r="P80" s="39">
        <v>1</v>
      </c>
      <c r="Q80" s="39">
        <v>0</v>
      </c>
      <c r="R80" s="39">
        <f t="shared" si="8"/>
        <v>484</v>
      </c>
      <c r="S80" s="39">
        <f t="shared" si="9"/>
        <v>308</v>
      </c>
      <c r="T80" s="39">
        <f t="shared" si="10"/>
        <v>792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27.75">
      <c r="A81" s="181"/>
      <c r="B81" s="181"/>
      <c r="C81" s="3" t="s">
        <v>86</v>
      </c>
      <c r="D81" s="39">
        <v>32</v>
      </c>
      <c r="E81" s="39">
        <v>16</v>
      </c>
      <c r="F81" s="39">
        <v>3</v>
      </c>
      <c r="G81" s="39">
        <v>1</v>
      </c>
      <c r="H81" s="39">
        <v>0</v>
      </c>
      <c r="I81" s="39">
        <v>0</v>
      </c>
      <c r="J81" s="39">
        <v>0</v>
      </c>
      <c r="K81" s="39">
        <v>0</v>
      </c>
      <c r="L81" s="39">
        <v>1</v>
      </c>
      <c r="M81" s="39">
        <v>0</v>
      </c>
      <c r="N81" s="39">
        <v>5</v>
      </c>
      <c r="O81" s="39">
        <v>1</v>
      </c>
      <c r="P81" s="39">
        <v>2</v>
      </c>
      <c r="Q81" s="39">
        <v>0</v>
      </c>
      <c r="R81" s="39">
        <f t="shared" si="8"/>
        <v>43</v>
      </c>
      <c r="S81" s="39">
        <f t="shared" si="9"/>
        <v>18</v>
      </c>
      <c r="T81" s="39">
        <f t="shared" si="10"/>
        <v>61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55.5">
      <c r="A82" s="181" t="s">
        <v>113</v>
      </c>
      <c r="B82" s="181"/>
      <c r="C82" s="3" t="s">
        <v>31</v>
      </c>
      <c r="D82" s="39">
        <v>59</v>
      </c>
      <c r="E82" s="39">
        <v>152</v>
      </c>
      <c r="F82" s="39">
        <v>0</v>
      </c>
      <c r="G82" s="39">
        <v>0</v>
      </c>
      <c r="H82" s="39">
        <v>0</v>
      </c>
      <c r="I82" s="39">
        <v>1</v>
      </c>
      <c r="J82" s="39">
        <v>0</v>
      </c>
      <c r="K82" s="39">
        <v>0</v>
      </c>
      <c r="L82" s="39">
        <v>0</v>
      </c>
      <c r="M82" s="39">
        <v>0</v>
      </c>
      <c r="N82" s="39">
        <v>2</v>
      </c>
      <c r="O82" s="39">
        <v>0</v>
      </c>
      <c r="P82" s="39">
        <v>0</v>
      </c>
      <c r="Q82" s="39">
        <v>1</v>
      </c>
      <c r="R82" s="39">
        <f t="shared" si="8"/>
        <v>61</v>
      </c>
      <c r="S82" s="39">
        <f t="shared" si="9"/>
        <v>154</v>
      </c>
      <c r="T82" s="39">
        <f t="shared" si="10"/>
        <v>215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27.75">
      <c r="A83" s="181"/>
      <c r="B83" s="181"/>
      <c r="C83" s="3" t="s">
        <v>86</v>
      </c>
      <c r="D83" s="39">
        <v>18</v>
      </c>
      <c r="E83" s="39">
        <v>22</v>
      </c>
      <c r="F83" s="39">
        <v>0</v>
      </c>
      <c r="G83" s="39">
        <v>0</v>
      </c>
      <c r="H83" s="39">
        <v>1</v>
      </c>
      <c r="I83" s="39">
        <v>1</v>
      </c>
      <c r="J83" s="39">
        <v>0</v>
      </c>
      <c r="K83" s="39">
        <v>0</v>
      </c>
      <c r="L83" s="39">
        <v>0</v>
      </c>
      <c r="M83" s="39">
        <v>0</v>
      </c>
      <c r="N83" s="39">
        <v>6</v>
      </c>
      <c r="O83" s="39">
        <v>5</v>
      </c>
      <c r="P83" s="39">
        <v>0</v>
      </c>
      <c r="Q83" s="39">
        <v>0</v>
      </c>
      <c r="R83" s="39">
        <f t="shared" si="8"/>
        <v>25</v>
      </c>
      <c r="S83" s="39">
        <f t="shared" si="9"/>
        <v>28</v>
      </c>
      <c r="T83" s="39">
        <f t="shared" si="10"/>
        <v>53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55.5">
      <c r="A84" s="181" t="s">
        <v>78</v>
      </c>
      <c r="B84" s="181"/>
      <c r="C84" s="3" t="s">
        <v>31</v>
      </c>
      <c r="D84" s="39">
        <v>268</v>
      </c>
      <c r="E84" s="39">
        <v>116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9</v>
      </c>
      <c r="O84" s="39">
        <v>1</v>
      </c>
      <c r="P84" s="39">
        <v>1</v>
      </c>
      <c r="Q84" s="39">
        <v>0</v>
      </c>
      <c r="R84" s="39">
        <f t="shared" si="8"/>
        <v>278</v>
      </c>
      <c r="S84" s="39">
        <f t="shared" si="9"/>
        <v>117</v>
      </c>
      <c r="T84" s="39">
        <f t="shared" si="10"/>
        <v>395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27.75">
      <c r="A85" s="181"/>
      <c r="B85" s="181"/>
      <c r="C85" s="3" t="s">
        <v>86</v>
      </c>
      <c r="D85" s="39">
        <v>45</v>
      </c>
      <c r="E85" s="39">
        <v>6</v>
      </c>
      <c r="F85" s="39">
        <v>4</v>
      </c>
      <c r="G85" s="39">
        <v>2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7</v>
      </c>
      <c r="O85" s="39">
        <v>1</v>
      </c>
      <c r="P85" s="39">
        <v>0</v>
      </c>
      <c r="Q85" s="39">
        <v>1</v>
      </c>
      <c r="R85" s="39">
        <f t="shared" si="8"/>
        <v>56</v>
      </c>
      <c r="S85" s="39">
        <f t="shared" si="9"/>
        <v>10</v>
      </c>
      <c r="T85" s="39">
        <f t="shared" si="10"/>
        <v>66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55.5">
      <c r="A86" s="181" t="s">
        <v>79</v>
      </c>
      <c r="B86" s="181"/>
      <c r="C86" s="3" t="s">
        <v>31</v>
      </c>
      <c r="D86" s="39">
        <v>124</v>
      </c>
      <c r="E86" s="39">
        <v>56</v>
      </c>
      <c r="F86" s="39">
        <v>3</v>
      </c>
      <c r="G86" s="39">
        <v>2</v>
      </c>
      <c r="H86" s="39">
        <v>0</v>
      </c>
      <c r="I86" s="39">
        <v>0</v>
      </c>
      <c r="J86" s="39">
        <v>2</v>
      </c>
      <c r="K86" s="39">
        <v>0</v>
      </c>
      <c r="L86" s="39">
        <v>1</v>
      </c>
      <c r="M86" s="39">
        <v>1</v>
      </c>
      <c r="N86" s="39">
        <v>5</v>
      </c>
      <c r="O86" s="39">
        <v>0</v>
      </c>
      <c r="P86" s="39">
        <v>0</v>
      </c>
      <c r="Q86" s="39">
        <v>0</v>
      </c>
      <c r="R86" s="39">
        <f t="shared" si="8"/>
        <v>135</v>
      </c>
      <c r="S86" s="39">
        <f t="shared" si="9"/>
        <v>59</v>
      </c>
      <c r="T86" s="39">
        <f t="shared" si="10"/>
        <v>194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27.75">
      <c r="A87" s="181"/>
      <c r="B87" s="181"/>
      <c r="C87" s="3" t="s">
        <v>86</v>
      </c>
      <c r="D87" s="39">
        <v>22</v>
      </c>
      <c r="E87" s="39">
        <v>2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1</v>
      </c>
      <c r="M87" s="39">
        <v>0</v>
      </c>
      <c r="N87" s="39">
        <v>10</v>
      </c>
      <c r="O87" s="39">
        <v>0</v>
      </c>
      <c r="P87" s="39">
        <v>0</v>
      </c>
      <c r="Q87" s="39">
        <v>0</v>
      </c>
      <c r="R87" s="39">
        <f t="shared" si="8"/>
        <v>33</v>
      </c>
      <c r="S87" s="39">
        <f t="shared" si="9"/>
        <v>2</v>
      </c>
      <c r="T87" s="39">
        <f t="shared" si="10"/>
        <v>35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55.5">
      <c r="A88" s="181" t="s">
        <v>80</v>
      </c>
      <c r="B88" s="181"/>
      <c r="C88" s="3" t="s">
        <v>31</v>
      </c>
      <c r="D88" s="39">
        <v>51</v>
      </c>
      <c r="E88" s="39">
        <v>79</v>
      </c>
      <c r="F88" s="39">
        <v>1</v>
      </c>
      <c r="G88" s="39">
        <v>4</v>
      </c>
      <c r="H88" s="39">
        <v>0</v>
      </c>
      <c r="I88" s="39">
        <v>0</v>
      </c>
      <c r="J88" s="39">
        <v>0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f t="shared" si="8"/>
        <v>52</v>
      </c>
      <c r="S88" s="39">
        <f t="shared" si="9"/>
        <v>84</v>
      </c>
      <c r="T88" s="39">
        <f t="shared" si="10"/>
        <v>136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27.75">
      <c r="A89" s="181"/>
      <c r="B89" s="181"/>
      <c r="C89" s="3" t="s">
        <v>86</v>
      </c>
      <c r="D89" s="39">
        <v>3</v>
      </c>
      <c r="E89" s="39">
        <v>3</v>
      </c>
      <c r="F89" s="39">
        <v>0</v>
      </c>
      <c r="G89" s="39">
        <v>0</v>
      </c>
      <c r="H89" s="39">
        <v>1</v>
      </c>
      <c r="I89" s="39">
        <v>0</v>
      </c>
      <c r="J89" s="39">
        <v>0</v>
      </c>
      <c r="K89" s="39">
        <v>0</v>
      </c>
      <c r="L89" s="39">
        <v>2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f t="shared" si="8"/>
        <v>6</v>
      </c>
      <c r="S89" s="39">
        <f t="shared" si="9"/>
        <v>3</v>
      </c>
      <c r="T89" s="39">
        <f t="shared" si="10"/>
        <v>9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55.5">
      <c r="A90" s="181" t="s">
        <v>178</v>
      </c>
      <c r="B90" s="181"/>
      <c r="C90" s="3" t="s">
        <v>31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f t="shared" si="8"/>
        <v>0</v>
      </c>
      <c r="S90" s="39">
        <f t="shared" si="9"/>
        <v>0</v>
      </c>
      <c r="T90" s="39">
        <f t="shared" si="10"/>
        <v>0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ht="27.75">
      <c r="A91" s="181"/>
      <c r="B91" s="181"/>
      <c r="C91" s="3" t="s">
        <v>86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f t="shared" si="8"/>
        <v>0</v>
      </c>
      <c r="S91" s="39">
        <f t="shared" si="9"/>
        <v>0</v>
      </c>
      <c r="T91" s="39">
        <f t="shared" si="10"/>
        <v>0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1:35" ht="55.5">
      <c r="A92" s="164" t="s">
        <v>0</v>
      </c>
      <c r="B92" s="164"/>
      <c r="C92" s="34" t="s">
        <v>31</v>
      </c>
      <c r="D92" s="43">
        <f>D88+D86+D84+D82+D80+D78+D60+D37+D35+D33+D31+D13+D11+D9+D7+D5+D90+D62</f>
        <v>3878</v>
      </c>
      <c r="E92" s="43">
        <f aca="true" t="shared" si="13" ref="E92:Q92">E88+E86+E84+E82+E80+E78+E60+E37+E35+E33+E31+E13+E11+E9+E7+E5+E90+E62</f>
        <v>2924</v>
      </c>
      <c r="F92" s="43">
        <f t="shared" si="13"/>
        <v>45</v>
      </c>
      <c r="G92" s="43">
        <f t="shared" si="13"/>
        <v>52</v>
      </c>
      <c r="H92" s="43">
        <f t="shared" si="13"/>
        <v>6</v>
      </c>
      <c r="I92" s="43">
        <f t="shared" si="13"/>
        <v>4</v>
      </c>
      <c r="J92" s="43">
        <f t="shared" si="13"/>
        <v>38</v>
      </c>
      <c r="K92" s="43">
        <f t="shared" si="13"/>
        <v>13</v>
      </c>
      <c r="L92" s="43">
        <f t="shared" si="13"/>
        <v>10</v>
      </c>
      <c r="M92" s="43">
        <f t="shared" si="13"/>
        <v>6</v>
      </c>
      <c r="N92" s="43">
        <f t="shared" si="13"/>
        <v>118</v>
      </c>
      <c r="O92" s="43">
        <f t="shared" si="13"/>
        <v>43</v>
      </c>
      <c r="P92" s="43">
        <f t="shared" si="13"/>
        <v>55</v>
      </c>
      <c r="Q92" s="43">
        <f t="shared" si="13"/>
        <v>25</v>
      </c>
      <c r="R92" s="43">
        <f t="shared" si="8"/>
        <v>4150</v>
      </c>
      <c r="S92" s="43">
        <f t="shared" si="9"/>
        <v>3067</v>
      </c>
      <c r="T92" s="43">
        <f t="shared" si="10"/>
        <v>7217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27.75">
      <c r="A93" s="164"/>
      <c r="B93" s="164"/>
      <c r="C93" s="34" t="s">
        <v>86</v>
      </c>
      <c r="D93" s="43">
        <f>D89+D87+D85+D83+D81+D79+D61+D38+D36+D34+D32+D14+D12+D10+D8+D6+D91+D63</f>
        <v>412</v>
      </c>
      <c r="E93" s="43">
        <f aca="true" t="shared" si="14" ref="E93:Q93">E89+E87+E85+E83+E81+E79+E61+E38+E36+E34+E32+E14+E12+E10+E8+E6+E91+E63</f>
        <v>208</v>
      </c>
      <c r="F93" s="43">
        <f t="shared" si="14"/>
        <v>10</v>
      </c>
      <c r="G93" s="43">
        <f t="shared" si="14"/>
        <v>5</v>
      </c>
      <c r="H93" s="43">
        <f t="shared" si="14"/>
        <v>3</v>
      </c>
      <c r="I93" s="43">
        <f t="shared" si="14"/>
        <v>1</v>
      </c>
      <c r="J93" s="43">
        <f t="shared" si="14"/>
        <v>6</v>
      </c>
      <c r="K93" s="43">
        <f t="shared" si="14"/>
        <v>1</v>
      </c>
      <c r="L93" s="43">
        <f t="shared" si="14"/>
        <v>15</v>
      </c>
      <c r="M93" s="43">
        <f t="shared" si="14"/>
        <v>5</v>
      </c>
      <c r="N93" s="43">
        <f t="shared" si="14"/>
        <v>142</v>
      </c>
      <c r="O93" s="43">
        <f t="shared" si="14"/>
        <v>51</v>
      </c>
      <c r="P93" s="43">
        <f t="shared" si="14"/>
        <v>10</v>
      </c>
      <c r="Q93" s="43">
        <f t="shared" si="14"/>
        <v>5</v>
      </c>
      <c r="R93" s="43">
        <f t="shared" si="8"/>
        <v>598</v>
      </c>
      <c r="S93" s="43">
        <f t="shared" si="9"/>
        <v>276</v>
      </c>
      <c r="T93" s="43">
        <f t="shared" si="10"/>
        <v>874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27.75">
      <c r="A94" s="164"/>
      <c r="B94" s="164"/>
      <c r="C94" s="34" t="s">
        <v>85</v>
      </c>
      <c r="D94" s="43">
        <f>D93+D92</f>
        <v>4290</v>
      </c>
      <c r="E94" s="43">
        <f aca="true" t="shared" si="15" ref="E94:Q94">E93+E92</f>
        <v>3132</v>
      </c>
      <c r="F94" s="43">
        <f t="shared" si="15"/>
        <v>55</v>
      </c>
      <c r="G94" s="43">
        <f t="shared" si="15"/>
        <v>57</v>
      </c>
      <c r="H94" s="43">
        <f t="shared" si="15"/>
        <v>9</v>
      </c>
      <c r="I94" s="43">
        <f t="shared" si="15"/>
        <v>5</v>
      </c>
      <c r="J94" s="43">
        <f t="shared" si="15"/>
        <v>44</v>
      </c>
      <c r="K94" s="43">
        <f t="shared" si="15"/>
        <v>14</v>
      </c>
      <c r="L94" s="43">
        <f t="shared" si="15"/>
        <v>25</v>
      </c>
      <c r="M94" s="43">
        <f t="shared" si="15"/>
        <v>11</v>
      </c>
      <c r="N94" s="43">
        <f t="shared" si="15"/>
        <v>260</v>
      </c>
      <c r="O94" s="43">
        <f t="shared" si="15"/>
        <v>94</v>
      </c>
      <c r="P94" s="43">
        <f t="shared" si="15"/>
        <v>65</v>
      </c>
      <c r="Q94" s="43">
        <f t="shared" si="15"/>
        <v>30</v>
      </c>
      <c r="R94" s="43">
        <f t="shared" si="8"/>
        <v>4748</v>
      </c>
      <c r="S94" s="43">
        <f t="shared" si="9"/>
        <v>3343</v>
      </c>
      <c r="T94" s="43">
        <f t="shared" si="10"/>
        <v>8091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27.75">
      <c r="A95" s="181" t="s">
        <v>94</v>
      </c>
      <c r="B95" s="181"/>
      <c r="C95" s="3" t="s">
        <v>30</v>
      </c>
      <c r="D95" s="39">
        <v>462</v>
      </c>
      <c r="E95" s="39">
        <v>477</v>
      </c>
      <c r="F95" s="39">
        <v>13</v>
      </c>
      <c r="G95" s="39">
        <v>15</v>
      </c>
      <c r="H95" s="39">
        <v>0</v>
      </c>
      <c r="I95" s="39">
        <v>0</v>
      </c>
      <c r="J95" s="39">
        <v>0</v>
      </c>
      <c r="K95" s="39">
        <v>1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f t="shared" si="8"/>
        <v>475</v>
      </c>
      <c r="S95" s="39">
        <f t="shared" si="9"/>
        <v>493</v>
      </c>
      <c r="T95" s="39">
        <f t="shared" si="10"/>
        <v>968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27.75">
      <c r="A96" s="181" t="s">
        <v>266</v>
      </c>
      <c r="B96" s="181"/>
      <c r="C96" s="3" t="s">
        <v>30</v>
      </c>
      <c r="D96" s="39">
        <v>160</v>
      </c>
      <c r="E96" s="39">
        <v>76</v>
      </c>
      <c r="F96" s="39">
        <v>8</v>
      </c>
      <c r="G96" s="39">
        <v>4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f t="shared" si="8"/>
        <v>168</v>
      </c>
      <c r="S96" s="39">
        <f t="shared" si="9"/>
        <v>80</v>
      </c>
      <c r="T96" s="39">
        <f t="shared" si="10"/>
        <v>248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27.75">
      <c r="A97" s="181" t="s">
        <v>171</v>
      </c>
      <c r="B97" s="181"/>
      <c r="C97" s="3" t="s">
        <v>30</v>
      </c>
      <c r="D97" s="39">
        <v>187</v>
      </c>
      <c r="E97" s="39">
        <v>36</v>
      </c>
      <c r="F97" s="39">
        <v>18</v>
      </c>
      <c r="G97" s="39">
        <v>10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f t="shared" si="8"/>
        <v>205</v>
      </c>
      <c r="S97" s="39">
        <f t="shared" si="9"/>
        <v>46</v>
      </c>
      <c r="T97" s="39">
        <f t="shared" si="10"/>
        <v>251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ht="55.5">
      <c r="A98" s="181"/>
      <c r="B98" s="181"/>
      <c r="C98" s="3" t="s">
        <v>31</v>
      </c>
      <c r="D98" s="39">
        <v>70</v>
      </c>
      <c r="E98" s="39">
        <v>15</v>
      </c>
      <c r="F98" s="39">
        <v>4</v>
      </c>
      <c r="G98" s="39">
        <v>1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1</v>
      </c>
      <c r="N98" s="39">
        <v>1</v>
      </c>
      <c r="O98" s="39">
        <v>0</v>
      </c>
      <c r="P98" s="39">
        <v>0</v>
      </c>
      <c r="Q98" s="39">
        <v>0</v>
      </c>
      <c r="R98" s="39">
        <f t="shared" si="8"/>
        <v>75</v>
      </c>
      <c r="S98" s="39">
        <f t="shared" si="9"/>
        <v>17</v>
      </c>
      <c r="T98" s="39">
        <f t="shared" si="10"/>
        <v>92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27.75">
      <c r="A99" s="181"/>
      <c r="B99" s="181"/>
      <c r="C99" s="3" t="s">
        <v>86</v>
      </c>
      <c r="D99" s="39">
        <v>2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1</v>
      </c>
      <c r="O99" s="39">
        <v>0</v>
      </c>
      <c r="P99" s="39">
        <v>0</v>
      </c>
      <c r="Q99" s="39">
        <v>0</v>
      </c>
      <c r="R99" s="39">
        <f t="shared" si="8"/>
        <v>3</v>
      </c>
      <c r="S99" s="39">
        <f t="shared" si="9"/>
        <v>0</v>
      </c>
      <c r="T99" s="39">
        <f t="shared" si="10"/>
        <v>3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27.75">
      <c r="A100" s="181" t="s">
        <v>96</v>
      </c>
      <c r="B100" s="181"/>
      <c r="C100" s="3" t="s">
        <v>30</v>
      </c>
      <c r="D100" s="39">
        <v>64</v>
      </c>
      <c r="E100" s="39">
        <v>11</v>
      </c>
      <c r="F100" s="39">
        <v>9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f t="shared" si="8"/>
        <v>73</v>
      </c>
      <c r="S100" s="39">
        <f t="shared" si="9"/>
        <v>11</v>
      </c>
      <c r="T100" s="39">
        <f t="shared" si="10"/>
        <v>84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27.75">
      <c r="A101" s="181"/>
      <c r="B101" s="181"/>
      <c r="C101" s="3" t="s">
        <v>31</v>
      </c>
      <c r="D101" s="39">
        <v>9</v>
      </c>
      <c r="E101" s="39">
        <v>3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f t="shared" si="8"/>
        <v>9</v>
      </c>
      <c r="S101" s="39">
        <f t="shared" si="9"/>
        <v>3</v>
      </c>
      <c r="T101" s="39">
        <f t="shared" si="10"/>
        <v>12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27.75">
      <c r="A102" s="181"/>
      <c r="B102" s="181"/>
      <c r="C102" s="3" t="s">
        <v>86</v>
      </c>
      <c r="D102" s="39">
        <v>3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f t="shared" si="8"/>
        <v>3</v>
      </c>
      <c r="S102" s="39">
        <f t="shared" si="9"/>
        <v>0</v>
      </c>
      <c r="T102" s="39">
        <f t="shared" si="10"/>
        <v>3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27.75">
      <c r="A103" s="181" t="s">
        <v>97</v>
      </c>
      <c r="B103" s="181"/>
      <c r="C103" s="3" t="s">
        <v>31</v>
      </c>
      <c r="D103" s="39">
        <v>70</v>
      </c>
      <c r="E103" s="39">
        <v>61</v>
      </c>
      <c r="F103" s="39">
        <v>7</v>
      </c>
      <c r="G103" s="39">
        <v>5</v>
      </c>
      <c r="H103" s="39">
        <v>0</v>
      </c>
      <c r="I103" s="39">
        <v>0</v>
      </c>
      <c r="J103" s="39">
        <v>1</v>
      </c>
      <c r="K103" s="39">
        <v>1</v>
      </c>
      <c r="L103" s="39">
        <v>0</v>
      </c>
      <c r="M103" s="39">
        <v>2</v>
      </c>
      <c r="N103" s="39">
        <v>0</v>
      </c>
      <c r="O103" s="39">
        <v>0</v>
      </c>
      <c r="P103" s="39">
        <v>0</v>
      </c>
      <c r="Q103" s="39">
        <v>0</v>
      </c>
      <c r="R103" s="39">
        <f t="shared" si="8"/>
        <v>78</v>
      </c>
      <c r="S103" s="39">
        <f t="shared" si="9"/>
        <v>69</v>
      </c>
      <c r="T103" s="39">
        <f t="shared" si="10"/>
        <v>147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27.75">
      <c r="A104" s="181" t="s">
        <v>116</v>
      </c>
      <c r="B104" s="181"/>
      <c r="C104" s="3" t="s">
        <v>115</v>
      </c>
      <c r="D104" s="39">
        <v>8</v>
      </c>
      <c r="E104" s="39">
        <v>52</v>
      </c>
      <c r="F104" s="39">
        <v>3</v>
      </c>
      <c r="G104" s="39">
        <v>1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1</v>
      </c>
      <c r="O104" s="39">
        <v>0</v>
      </c>
      <c r="P104" s="39">
        <v>0</v>
      </c>
      <c r="Q104" s="39">
        <v>0</v>
      </c>
      <c r="R104" s="39">
        <f t="shared" si="8"/>
        <v>12</v>
      </c>
      <c r="S104" s="39">
        <f t="shared" si="9"/>
        <v>53</v>
      </c>
      <c r="T104" s="39">
        <f t="shared" si="10"/>
        <v>65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27.75">
      <c r="A105" s="181" t="s">
        <v>98</v>
      </c>
      <c r="B105" s="181"/>
      <c r="C105" s="3" t="s">
        <v>31</v>
      </c>
      <c r="D105" s="39">
        <v>42</v>
      </c>
      <c r="E105" s="39">
        <v>37</v>
      </c>
      <c r="F105" s="39">
        <v>3</v>
      </c>
      <c r="G105" s="39">
        <v>1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f t="shared" si="8"/>
        <v>45</v>
      </c>
      <c r="S105" s="39">
        <f t="shared" si="9"/>
        <v>38</v>
      </c>
      <c r="T105" s="39">
        <f t="shared" si="10"/>
        <v>83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27.75">
      <c r="A106" s="181"/>
      <c r="B106" s="181"/>
      <c r="C106" s="3" t="s">
        <v>86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f t="shared" si="8"/>
        <v>0</v>
      </c>
      <c r="S106" s="39">
        <f t="shared" si="9"/>
        <v>0</v>
      </c>
      <c r="T106" s="39">
        <f t="shared" si="10"/>
        <v>0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4" ht="27.75">
      <c r="A107" s="164" t="s">
        <v>27</v>
      </c>
      <c r="B107" s="164"/>
      <c r="C107" s="34" t="s">
        <v>30</v>
      </c>
      <c r="D107" s="43">
        <f>D95+D96+D97+D100</f>
        <v>873</v>
      </c>
      <c r="E107" s="43">
        <f aca="true" t="shared" si="16" ref="E107:Q107">E95+E96+E97+E100</f>
        <v>600</v>
      </c>
      <c r="F107" s="43">
        <f t="shared" si="16"/>
        <v>48</v>
      </c>
      <c r="G107" s="43">
        <f t="shared" si="16"/>
        <v>29</v>
      </c>
      <c r="H107" s="43">
        <f t="shared" si="16"/>
        <v>0</v>
      </c>
      <c r="I107" s="43">
        <f t="shared" si="16"/>
        <v>0</v>
      </c>
      <c r="J107" s="43">
        <f t="shared" si="16"/>
        <v>0</v>
      </c>
      <c r="K107" s="43">
        <f t="shared" si="16"/>
        <v>1</v>
      </c>
      <c r="L107" s="43">
        <f t="shared" si="16"/>
        <v>0</v>
      </c>
      <c r="M107" s="43">
        <f t="shared" si="16"/>
        <v>0</v>
      </c>
      <c r="N107" s="43">
        <f t="shared" si="16"/>
        <v>0</v>
      </c>
      <c r="O107" s="43">
        <f t="shared" si="16"/>
        <v>0</v>
      </c>
      <c r="P107" s="43">
        <f t="shared" si="16"/>
        <v>0</v>
      </c>
      <c r="Q107" s="43">
        <f t="shared" si="16"/>
        <v>0</v>
      </c>
      <c r="R107" s="43">
        <f t="shared" si="8"/>
        <v>921</v>
      </c>
      <c r="S107" s="43">
        <f t="shared" si="9"/>
        <v>630</v>
      </c>
      <c r="T107" s="43">
        <f t="shared" si="10"/>
        <v>1551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27.75">
      <c r="A108" s="164"/>
      <c r="B108" s="164"/>
      <c r="C108" s="34" t="s">
        <v>31</v>
      </c>
      <c r="D108" s="43">
        <f>D105+D104+D103+D101+D98</f>
        <v>199</v>
      </c>
      <c r="E108" s="43">
        <f aca="true" t="shared" si="17" ref="E108:Q108">E105+E104+E103+E101+E98</f>
        <v>168</v>
      </c>
      <c r="F108" s="43">
        <f t="shared" si="17"/>
        <v>17</v>
      </c>
      <c r="G108" s="43">
        <f t="shared" si="17"/>
        <v>8</v>
      </c>
      <c r="H108" s="43">
        <f t="shared" si="17"/>
        <v>0</v>
      </c>
      <c r="I108" s="43">
        <f t="shared" si="17"/>
        <v>0</v>
      </c>
      <c r="J108" s="43">
        <f t="shared" si="17"/>
        <v>1</v>
      </c>
      <c r="K108" s="43">
        <f t="shared" si="17"/>
        <v>1</v>
      </c>
      <c r="L108" s="43">
        <f t="shared" si="17"/>
        <v>0</v>
      </c>
      <c r="M108" s="43">
        <f t="shared" si="17"/>
        <v>3</v>
      </c>
      <c r="N108" s="43">
        <f t="shared" si="17"/>
        <v>2</v>
      </c>
      <c r="O108" s="43">
        <f t="shared" si="17"/>
        <v>0</v>
      </c>
      <c r="P108" s="43">
        <f t="shared" si="17"/>
        <v>0</v>
      </c>
      <c r="Q108" s="43">
        <f t="shared" si="17"/>
        <v>0</v>
      </c>
      <c r="R108" s="43">
        <f t="shared" si="8"/>
        <v>219</v>
      </c>
      <c r="S108" s="43">
        <f t="shared" si="9"/>
        <v>180</v>
      </c>
      <c r="T108" s="43">
        <f t="shared" si="10"/>
        <v>399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27.75">
      <c r="A109" s="164"/>
      <c r="B109" s="164"/>
      <c r="C109" s="34" t="s">
        <v>86</v>
      </c>
      <c r="D109" s="43">
        <f>D106+D102+D99</f>
        <v>5</v>
      </c>
      <c r="E109" s="43">
        <f aca="true" t="shared" si="18" ref="E109:Q109">E106+E102+E99</f>
        <v>0</v>
      </c>
      <c r="F109" s="43">
        <f t="shared" si="18"/>
        <v>0</v>
      </c>
      <c r="G109" s="43">
        <f t="shared" si="18"/>
        <v>0</v>
      </c>
      <c r="H109" s="43">
        <f t="shared" si="18"/>
        <v>0</v>
      </c>
      <c r="I109" s="43">
        <f t="shared" si="18"/>
        <v>0</v>
      </c>
      <c r="J109" s="43">
        <f t="shared" si="18"/>
        <v>0</v>
      </c>
      <c r="K109" s="43">
        <f t="shared" si="18"/>
        <v>0</v>
      </c>
      <c r="L109" s="43">
        <f t="shared" si="18"/>
        <v>0</v>
      </c>
      <c r="M109" s="43">
        <f t="shared" si="18"/>
        <v>0</v>
      </c>
      <c r="N109" s="43">
        <f t="shared" si="18"/>
        <v>1</v>
      </c>
      <c r="O109" s="43">
        <f t="shared" si="18"/>
        <v>0</v>
      </c>
      <c r="P109" s="43">
        <f t="shared" si="18"/>
        <v>0</v>
      </c>
      <c r="Q109" s="43">
        <f t="shared" si="18"/>
        <v>0</v>
      </c>
      <c r="R109" s="43">
        <f t="shared" si="8"/>
        <v>6</v>
      </c>
      <c r="S109" s="43">
        <f t="shared" si="9"/>
        <v>0</v>
      </c>
      <c r="T109" s="43">
        <f t="shared" si="10"/>
        <v>6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27.75">
      <c r="A110" s="183" t="s">
        <v>99</v>
      </c>
      <c r="B110" s="183"/>
      <c r="C110" s="27" t="s">
        <v>30</v>
      </c>
      <c r="D110" s="54">
        <f>D107+D59</f>
        <v>903</v>
      </c>
      <c r="E110" s="54">
        <f aca="true" t="shared" si="19" ref="E110:Q110">E107+E59</f>
        <v>678</v>
      </c>
      <c r="F110" s="54">
        <f t="shared" si="19"/>
        <v>48</v>
      </c>
      <c r="G110" s="54">
        <f t="shared" si="19"/>
        <v>29</v>
      </c>
      <c r="H110" s="54">
        <f t="shared" si="19"/>
        <v>0</v>
      </c>
      <c r="I110" s="54">
        <f t="shared" si="19"/>
        <v>0</v>
      </c>
      <c r="J110" s="54">
        <f t="shared" si="19"/>
        <v>0</v>
      </c>
      <c r="K110" s="54">
        <f t="shared" si="19"/>
        <v>1</v>
      </c>
      <c r="L110" s="54">
        <f t="shared" si="19"/>
        <v>0</v>
      </c>
      <c r="M110" s="54">
        <f t="shared" si="19"/>
        <v>0</v>
      </c>
      <c r="N110" s="54">
        <f t="shared" si="19"/>
        <v>1</v>
      </c>
      <c r="O110" s="54">
        <f t="shared" si="19"/>
        <v>0</v>
      </c>
      <c r="P110" s="54">
        <f t="shared" si="19"/>
        <v>0</v>
      </c>
      <c r="Q110" s="54">
        <f t="shared" si="19"/>
        <v>0</v>
      </c>
      <c r="R110" s="54">
        <f t="shared" si="8"/>
        <v>952</v>
      </c>
      <c r="S110" s="54">
        <f t="shared" si="9"/>
        <v>708</v>
      </c>
      <c r="T110" s="54">
        <f t="shared" si="10"/>
        <v>1660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27.75">
      <c r="A111" s="183"/>
      <c r="B111" s="183"/>
      <c r="C111" s="27" t="s">
        <v>31</v>
      </c>
      <c r="D111" s="54">
        <f>D108+D92</f>
        <v>4077</v>
      </c>
      <c r="E111" s="54">
        <f aca="true" t="shared" si="20" ref="E111:Q111">E108+E92</f>
        <v>3092</v>
      </c>
      <c r="F111" s="54">
        <f t="shared" si="20"/>
        <v>62</v>
      </c>
      <c r="G111" s="54">
        <f t="shared" si="20"/>
        <v>60</v>
      </c>
      <c r="H111" s="54">
        <f t="shared" si="20"/>
        <v>6</v>
      </c>
      <c r="I111" s="54">
        <f t="shared" si="20"/>
        <v>4</v>
      </c>
      <c r="J111" s="54">
        <f t="shared" si="20"/>
        <v>39</v>
      </c>
      <c r="K111" s="54">
        <f t="shared" si="20"/>
        <v>14</v>
      </c>
      <c r="L111" s="54">
        <f t="shared" si="20"/>
        <v>10</v>
      </c>
      <c r="M111" s="54">
        <f t="shared" si="20"/>
        <v>9</v>
      </c>
      <c r="N111" s="54">
        <f t="shared" si="20"/>
        <v>120</v>
      </c>
      <c r="O111" s="54">
        <f t="shared" si="20"/>
        <v>43</v>
      </c>
      <c r="P111" s="54">
        <f t="shared" si="20"/>
        <v>55</v>
      </c>
      <c r="Q111" s="54">
        <f t="shared" si="20"/>
        <v>25</v>
      </c>
      <c r="R111" s="54">
        <f t="shared" si="8"/>
        <v>4369</v>
      </c>
      <c r="S111" s="54">
        <f t="shared" si="9"/>
        <v>3247</v>
      </c>
      <c r="T111" s="54">
        <f t="shared" si="10"/>
        <v>7616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5" ht="27.75">
      <c r="A112" s="183"/>
      <c r="B112" s="183"/>
      <c r="C112" s="27" t="s">
        <v>86</v>
      </c>
      <c r="D112" s="54">
        <f>D109+D93</f>
        <v>417</v>
      </c>
      <c r="E112" s="54">
        <f aca="true" t="shared" si="21" ref="E112:Q112">E109+E93</f>
        <v>208</v>
      </c>
      <c r="F112" s="54">
        <f t="shared" si="21"/>
        <v>10</v>
      </c>
      <c r="G112" s="54">
        <f t="shared" si="21"/>
        <v>5</v>
      </c>
      <c r="H112" s="54">
        <f t="shared" si="21"/>
        <v>3</v>
      </c>
      <c r="I112" s="54">
        <f t="shared" si="21"/>
        <v>1</v>
      </c>
      <c r="J112" s="54">
        <f t="shared" si="21"/>
        <v>6</v>
      </c>
      <c r="K112" s="54">
        <f t="shared" si="21"/>
        <v>1</v>
      </c>
      <c r="L112" s="54">
        <f t="shared" si="21"/>
        <v>15</v>
      </c>
      <c r="M112" s="54">
        <f t="shared" si="21"/>
        <v>5</v>
      </c>
      <c r="N112" s="54">
        <f t="shared" si="21"/>
        <v>143</v>
      </c>
      <c r="O112" s="54">
        <f t="shared" si="21"/>
        <v>51</v>
      </c>
      <c r="P112" s="54">
        <f t="shared" si="21"/>
        <v>10</v>
      </c>
      <c r="Q112" s="54">
        <f t="shared" si="21"/>
        <v>5</v>
      </c>
      <c r="R112" s="54">
        <f t="shared" si="8"/>
        <v>604</v>
      </c>
      <c r="S112" s="54">
        <f t="shared" si="9"/>
        <v>276</v>
      </c>
      <c r="T112" s="54">
        <f>S112+R112</f>
        <v>880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27.75">
      <c r="A113" s="2"/>
      <c r="B113" s="2"/>
      <c r="C113" s="2"/>
      <c r="D113" s="2"/>
      <c r="E113" s="2"/>
      <c r="F113" s="2"/>
      <c r="G113" s="2"/>
      <c r="H113" s="2"/>
      <c r="I113" s="2"/>
      <c r="J113" s="5"/>
      <c r="K113" s="5"/>
      <c r="L113" s="5"/>
      <c r="M113" s="5"/>
      <c r="N113" s="2"/>
      <c r="O113" s="2"/>
      <c r="P113" s="2"/>
      <c r="Q113" s="2"/>
      <c r="R113" s="6"/>
      <c r="S113" s="6"/>
      <c r="T113" s="6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27.75">
      <c r="A114" s="2"/>
      <c r="B114" s="2"/>
      <c r="C114" s="2"/>
      <c r="D114" s="2"/>
      <c r="E114" s="2"/>
      <c r="F114" s="2"/>
      <c r="G114" s="2"/>
      <c r="H114" s="2"/>
      <c r="I114" s="2"/>
      <c r="J114" s="5"/>
      <c r="K114" s="5"/>
      <c r="L114" s="5"/>
      <c r="M114" s="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27.75">
      <c r="A115" s="182" t="s">
        <v>334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27.75">
      <c r="A116" s="164" t="s">
        <v>3</v>
      </c>
      <c r="B116" s="164"/>
      <c r="C116" s="164" t="s">
        <v>10</v>
      </c>
      <c r="D116" s="164" t="s">
        <v>82</v>
      </c>
      <c r="E116" s="164"/>
      <c r="F116" s="164" t="s">
        <v>83</v>
      </c>
      <c r="G116" s="164"/>
      <c r="H116" s="164" t="s">
        <v>84</v>
      </c>
      <c r="I116" s="164"/>
      <c r="J116" s="164" t="s">
        <v>175</v>
      </c>
      <c r="K116" s="164"/>
      <c r="L116" s="164" t="s">
        <v>176</v>
      </c>
      <c r="M116" s="164"/>
      <c r="N116" s="164" t="s">
        <v>7</v>
      </c>
      <c r="O116" s="164"/>
      <c r="P116" s="164" t="s">
        <v>29</v>
      </c>
      <c r="Q116" s="164"/>
      <c r="R116" s="164" t="s">
        <v>0</v>
      </c>
      <c r="S116" s="164"/>
      <c r="T116" s="164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55.5">
      <c r="A117" s="164"/>
      <c r="B117" s="164"/>
      <c r="C117" s="164"/>
      <c r="D117" s="34" t="s">
        <v>1</v>
      </c>
      <c r="E117" s="34" t="s">
        <v>2</v>
      </c>
      <c r="F117" s="34" t="s">
        <v>1</v>
      </c>
      <c r="G117" s="34" t="s">
        <v>2</v>
      </c>
      <c r="H117" s="34" t="s">
        <v>1</v>
      </c>
      <c r="I117" s="34" t="s">
        <v>2</v>
      </c>
      <c r="J117" s="34" t="s">
        <v>9</v>
      </c>
      <c r="K117" s="34" t="s">
        <v>2</v>
      </c>
      <c r="L117" s="34" t="s">
        <v>9</v>
      </c>
      <c r="M117" s="34" t="s">
        <v>2</v>
      </c>
      <c r="N117" s="34" t="s">
        <v>1</v>
      </c>
      <c r="O117" s="34" t="s">
        <v>2</v>
      </c>
      <c r="P117" s="34" t="s">
        <v>1</v>
      </c>
      <c r="Q117" s="34" t="s">
        <v>2</v>
      </c>
      <c r="R117" s="34" t="s">
        <v>1</v>
      </c>
      <c r="S117" s="34" t="s">
        <v>2</v>
      </c>
      <c r="T117" s="34" t="s">
        <v>85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20" ht="27.75">
      <c r="A118" s="181" t="s">
        <v>35</v>
      </c>
      <c r="B118" s="181"/>
      <c r="C118" s="3" t="s">
        <v>31</v>
      </c>
      <c r="D118" s="39">
        <v>81</v>
      </c>
      <c r="E118" s="39">
        <v>27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43">
        <f>P118+N118+L118+J118+H118+F118+D118</f>
        <v>81</v>
      </c>
      <c r="S118" s="43">
        <f>Q118+O118+M118+K118+I118+G118+E118</f>
        <v>27</v>
      </c>
      <c r="T118" s="43">
        <f>S118+R118</f>
        <v>108</v>
      </c>
    </row>
    <row r="119" spans="1:20" ht="27.75">
      <c r="A119" s="181"/>
      <c r="B119" s="181"/>
      <c r="C119" s="3" t="s">
        <v>86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43">
        <f aca="true" t="shared" si="22" ref="R119:R189">P119+N119+L119+J119+H119+F119+D119</f>
        <v>0</v>
      </c>
      <c r="S119" s="43">
        <f aca="true" t="shared" si="23" ref="S119:S189">Q119+O119+M119+K119+I119+G119+E119</f>
        <v>0</v>
      </c>
      <c r="T119" s="43">
        <f aca="true" t="shared" si="24" ref="T119:T189">S119+R119</f>
        <v>0</v>
      </c>
    </row>
    <row r="120" spans="1:20" ht="27.75">
      <c r="A120" s="181" t="s">
        <v>87</v>
      </c>
      <c r="B120" s="181"/>
      <c r="C120" s="3" t="s">
        <v>31</v>
      </c>
      <c r="D120" s="39">
        <v>19</v>
      </c>
      <c r="E120" s="39">
        <v>6</v>
      </c>
      <c r="F120" s="39">
        <v>1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43">
        <f t="shared" si="22"/>
        <v>20</v>
      </c>
      <c r="S120" s="43">
        <f t="shared" si="23"/>
        <v>6</v>
      </c>
      <c r="T120" s="43">
        <f t="shared" si="24"/>
        <v>26</v>
      </c>
    </row>
    <row r="121" spans="1:20" ht="27.75">
      <c r="A121" s="181"/>
      <c r="B121" s="181"/>
      <c r="C121" s="3" t="s">
        <v>86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43">
        <f t="shared" si="22"/>
        <v>0</v>
      </c>
      <c r="S121" s="43">
        <f t="shared" si="23"/>
        <v>0</v>
      </c>
      <c r="T121" s="43">
        <f t="shared" si="24"/>
        <v>0</v>
      </c>
    </row>
    <row r="122" spans="1:20" ht="27.75">
      <c r="A122" s="181" t="s">
        <v>37</v>
      </c>
      <c r="B122" s="181"/>
      <c r="C122" s="3" t="s">
        <v>31</v>
      </c>
      <c r="D122" s="39">
        <v>20</v>
      </c>
      <c r="E122" s="39">
        <v>23</v>
      </c>
      <c r="F122" s="39">
        <v>0</v>
      </c>
      <c r="G122" s="39">
        <v>1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43">
        <f t="shared" si="22"/>
        <v>20</v>
      </c>
      <c r="S122" s="43">
        <f t="shared" si="23"/>
        <v>24</v>
      </c>
      <c r="T122" s="43">
        <f t="shared" si="24"/>
        <v>44</v>
      </c>
    </row>
    <row r="123" spans="1:20" ht="27.75">
      <c r="A123" s="181"/>
      <c r="B123" s="181"/>
      <c r="C123" s="3" t="s">
        <v>86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43">
        <f t="shared" si="22"/>
        <v>0</v>
      </c>
      <c r="S123" s="43">
        <f t="shared" si="23"/>
        <v>0</v>
      </c>
      <c r="T123" s="43">
        <f t="shared" si="24"/>
        <v>0</v>
      </c>
    </row>
    <row r="124" spans="1:20" ht="27.75">
      <c r="A124" s="181" t="s">
        <v>88</v>
      </c>
      <c r="B124" s="181"/>
      <c r="C124" s="3" t="s">
        <v>31</v>
      </c>
      <c r="D124" s="39">
        <v>4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43">
        <f t="shared" si="22"/>
        <v>4</v>
      </c>
      <c r="S124" s="43">
        <f t="shared" si="23"/>
        <v>0</v>
      </c>
      <c r="T124" s="43">
        <f t="shared" si="24"/>
        <v>4</v>
      </c>
    </row>
    <row r="125" spans="1:20" ht="27.75">
      <c r="A125" s="181"/>
      <c r="B125" s="181"/>
      <c r="C125" s="3" t="s">
        <v>86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43">
        <f t="shared" si="22"/>
        <v>0</v>
      </c>
      <c r="S125" s="43">
        <f t="shared" si="23"/>
        <v>0</v>
      </c>
      <c r="T125" s="43">
        <f t="shared" si="24"/>
        <v>0</v>
      </c>
    </row>
    <row r="126" spans="1:20" ht="27.75">
      <c r="A126" s="181" t="s">
        <v>39</v>
      </c>
      <c r="B126" s="181"/>
      <c r="C126" s="3" t="s">
        <v>31</v>
      </c>
      <c r="D126" s="39">
        <v>9</v>
      </c>
      <c r="E126" s="39">
        <v>9</v>
      </c>
      <c r="F126" s="39">
        <v>0</v>
      </c>
      <c r="G126" s="39">
        <v>1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43">
        <f t="shared" si="22"/>
        <v>9</v>
      </c>
      <c r="S126" s="43">
        <f t="shared" si="23"/>
        <v>10</v>
      </c>
      <c r="T126" s="43">
        <f t="shared" si="24"/>
        <v>19</v>
      </c>
    </row>
    <row r="127" spans="1:20" ht="27.75">
      <c r="A127" s="181"/>
      <c r="B127" s="181"/>
      <c r="C127" s="3" t="s">
        <v>86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43">
        <f t="shared" si="22"/>
        <v>0</v>
      </c>
      <c r="S127" s="43">
        <f t="shared" si="23"/>
        <v>0</v>
      </c>
      <c r="T127" s="43">
        <f t="shared" si="24"/>
        <v>0</v>
      </c>
    </row>
    <row r="128" spans="1:20" ht="27.75">
      <c r="A128" s="186" t="s">
        <v>89</v>
      </c>
      <c r="B128" s="184" t="s">
        <v>125</v>
      </c>
      <c r="C128" s="35" t="s">
        <v>31</v>
      </c>
      <c r="D128" s="39">
        <v>1</v>
      </c>
      <c r="E128" s="39">
        <v>1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43">
        <f t="shared" si="22"/>
        <v>1</v>
      </c>
      <c r="S128" s="43">
        <f t="shared" si="23"/>
        <v>1</v>
      </c>
      <c r="T128" s="43">
        <f t="shared" si="24"/>
        <v>2</v>
      </c>
    </row>
    <row r="129" spans="1:20" ht="27.75">
      <c r="A129" s="186"/>
      <c r="B129" s="184"/>
      <c r="C129" s="35" t="s">
        <v>86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43">
        <f t="shared" si="22"/>
        <v>0</v>
      </c>
      <c r="S129" s="43">
        <f t="shared" si="23"/>
        <v>0</v>
      </c>
      <c r="T129" s="43">
        <f t="shared" si="24"/>
        <v>0</v>
      </c>
    </row>
    <row r="130" spans="1:20" ht="27.75">
      <c r="A130" s="186"/>
      <c r="B130" s="184" t="s">
        <v>126</v>
      </c>
      <c r="C130" s="35" t="s">
        <v>31</v>
      </c>
      <c r="D130" s="39">
        <v>1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43">
        <f t="shared" si="22"/>
        <v>1</v>
      </c>
      <c r="S130" s="43">
        <f t="shared" si="23"/>
        <v>1</v>
      </c>
      <c r="T130" s="43">
        <f t="shared" si="24"/>
        <v>2</v>
      </c>
    </row>
    <row r="131" spans="1:20" ht="27.75">
      <c r="A131" s="186"/>
      <c r="B131" s="184"/>
      <c r="C131" s="35" t="s">
        <v>86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43">
        <f t="shared" si="22"/>
        <v>0</v>
      </c>
      <c r="S131" s="43">
        <f t="shared" si="23"/>
        <v>0</v>
      </c>
      <c r="T131" s="43">
        <f t="shared" si="24"/>
        <v>0</v>
      </c>
    </row>
    <row r="132" spans="1:20" ht="27.75">
      <c r="A132" s="186"/>
      <c r="B132" s="184" t="s">
        <v>127</v>
      </c>
      <c r="C132" s="35" t="s">
        <v>31</v>
      </c>
      <c r="D132" s="39">
        <v>3</v>
      </c>
      <c r="E132" s="39">
        <v>2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43">
        <f t="shared" si="22"/>
        <v>3</v>
      </c>
      <c r="S132" s="43">
        <f t="shared" si="23"/>
        <v>2</v>
      </c>
      <c r="T132" s="43">
        <f t="shared" si="24"/>
        <v>5</v>
      </c>
    </row>
    <row r="133" spans="1:20" ht="27.75">
      <c r="A133" s="186"/>
      <c r="B133" s="184"/>
      <c r="C133" s="35" t="s">
        <v>86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43">
        <f t="shared" si="22"/>
        <v>0</v>
      </c>
      <c r="S133" s="43">
        <f t="shared" si="23"/>
        <v>0</v>
      </c>
      <c r="T133" s="43">
        <f t="shared" si="24"/>
        <v>0</v>
      </c>
    </row>
    <row r="134" spans="1:20" ht="27.75">
      <c r="A134" s="186" t="s">
        <v>89</v>
      </c>
      <c r="B134" s="184" t="s">
        <v>128</v>
      </c>
      <c r="C134" s="35" t="s">
        <v>31</v>
      </c>
      <c r="D134" s="39">
        <v>9</v>
      </c>
      <c r="E134" s="39">
        <v>2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43">
        <f t="shared" si="22"/>
        <v>9</v>
      </c>
      <c r="S134" s="43">
        <f t="shared" si="23"/>
        <v>2</v>
      </c>
      <c r="T134" s="43">
        <f t="shared" si="24"/>
        <v>11</v>
      </c>
    </row>
    <row r="135" spans="1:20" ht="27.75">
      <c r="A135" s="186"/>
      <c r="B135" s="184"/>
      <c r="C135" s="35" t="s">
        <v>86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43">
        <f t="shared" si="22"/>
        <v>0</v>
      </c>
      <c r="S135" s="43">
        <f t="shared" si="23"/>
        <v>0</v>
      </c>
      <c r="T135" s="43">
        <f t="shared" si="24"/>
        <v>0</v>
      </c>
    </row>
    <row r="136" spans="1:20" ht="27.75">
      <c r="A136" s="186"/>
      <c r="B136" s="184" t="s">
        <v>129</v>
      </c>
      <c r="C136" s="35" t="s">
        <v>31</v>
      </c>
      <c r="D136" s="39">
        <v>6</v>
      </c>
      <c r="E136" s="39">
        <v>2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43">
        <f t="shared" si="22"/>
        <v>6</v>
      </c>
      <c r="S136" s="43">
        <f t="shared" si="23"/>
        <v>2</v>
      </c>
      <c r="T136" s="43">
        <f t="shared" si="24"/>
        <v>8</v>
      </c>
    </row>
    <row r="137" spans="1:20" ht="27.75">
      <c r="A137" s="186"/>
      <c r="B137" s="184"/>
      <c r="C137" s="35" t="s">
        <v>86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43">
        <f t="shared" si="22"/>
        <v>0</v>
      </c>
      <c r="S137" s="43">
        <f t="shared" si="23"/>
        <v>0</v>
      </c>
      <c r="T137" s="43">
        <f t="shared" si="24"/>
        <v>0</v>
      </c>
    </row>
    <row r="138" spans="1:20" ht="27.75">
      <c r="A138" s="186"/>
      <c r="B138" s="184" t="s">
        <v>130</v>
      </c>
      <c r="C138" s="35" t="s">
        <v>31</v>
      </c>
      <c r="D138" s="39">
        <v>1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43">
        <f t="shared" si="22"/>
        <v>1</v>
      </c>
      <c r="S138" s="43">
        <f t="shared" si="23"/>
        <v>0</v>
      </c>
      <c r="T138" s="43">
        <f t="shared" si="24"/>
        <v>1</v>
      </c>
    </row>
    <row r="139" spans="1:20" ht="27.75">
      <c r="A139" s="186"/>
      <c r="B139" s="184"/>
      <c r="C139" s="35" t="s">
        <v>86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43">
        <f t="shared" si="22"/>
        <v>0</v>
      </c>
      <c r="S139" s="43">
        <f t="shared" si="23"/>
        <v>0</v>
      </c>
      <c r="T139" s="43">
        <f t="shared" si="24"/>
        <v>0</v>
      </c>
    </row>
    <row r="140" spans="1:20" ht="27.75">
      <c r="A140" s="186"/>
      <c r="B140" s="184" t="s">
        <v>131</v>
      </c>
      <c r="C140" s="35" t="s">
        <v>31</v>
      </c>
      <c r="D140" s="39">
        <v>1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43">
        <f t="shared" si="22"/>
        <v>1</v>
      </c>
      <c r="S140" s="43">
        <f t="shared" si="23"/>
        <v>0</v>
      </c>
      <c r="T140" s="43">
        <f t="shared" si="24"/>
        <v>1</v>
      </c>
    </row>
    <row r="141" spans="1:20" ht="27.75">
      <c r="A141" s="186"/>
      <c r="B141" s="184"/>
      <c r="C141" s="35" t="s">
        <v>86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43">
        <f t="shared" si="22"/>
        <v>0</v>
      </c>
      <c r="S141" s="43">
        <f t="shared" si="23"/>
        <v>0</v>
      </c>
      <c r="T141" s="43">
        <f t="shared" si="24"/>
        <v>0</v>
      </c>
    </row>
    <row r="142" spans="1:20" ht="27.75">
      <c r="A142" s="186"/>
      <c r="B142" s="205" t="s">
        <v>213</v>
      </c>
      <c r="C142" s="35" t="s">
        <v>31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43">
        <f t="shared" si="22"/>
        <v>0</v>
      </c>
      <c r="S142" s="43">
        <f t="shared" si="23"/>
        <v>0</v>
      </c>
      <c r="T142" s="43">
        <f t="shared" si="24"/>
        <v>0</v>
      </c>
    </row>
    <row r="143" spans="1:20" ht="27.75">
      <c r="A143" s="186"/>
      <c r="B143" s="206"/>
      <c r="C143" s="35" t="s">
        <v>86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43">
        <f t="shared" si="22"/>
        <v>0</v>
      </c>
      <c r="S143" s="43">
        <f t="shared" si="23"/>
        <v>0</v>
      </c>
      <c r="T143" s="43">
        <f t="shared" si="24"/>
        <v>0</v>
      </c>
    </row>
    <row r="144" spans="1:20" ht="27.75">
      <c r="A144" s="186"/>
      <c r="B144" s="164" t="s">
        <v>133</v>
      </c>
      <c r="C144" s="34" t="s">
        <v>31</v>
      </c>
      <c r="D144" s="43">
        <f>D142+D140+D138+D136+D134+D132+D130+D128</f>
        <v>22</v>
      </c>
      <c r="E144" s="43">
        <f aca="true" t="shared" si="25" ref="E144:Q144">E142+E140+E138+E136+E134+E132+E130+E128</f>
        <v>8</v>
      </c>
      <c r="F144" s="43">
        <f t="shared" si="25"/>
        <v>0</v>
      </c>
      <c r="G144" s="43">
        <f t="shared" si="25"/>
        <v>0</v>
      </c>
      <c r="H144" s="43">
        <f t="shared" si="25"/>
        <v>0</v>
      </c>
      <c r="I144" s="43">
        <f t="shared" si="25"/>
        <v>0</v>
      </c>
      <c r="J144" s="43">
        <f t="shared" si="25"/>
        <v>0</v>
      </c>
      <c r="K144" s="43">
        <f t="shared" si="25"/>
        <v>0</v>
      </c>
      <c r="L144" s="43">
        <f t="shared" si="25"/>
        <v>0</v>
      </c>
      <c r="M144" s="43">
        <f t="shared" si="25"/>
        <v>0</v>
      </c>
      <c r="N144" s="43">
        <f t="shared" si="25"/>
        <v>0</v>
      </c>
      <c r="O144" s="43">
        <f t="shared" si="25"/>
        <v>0</v>
      </c>
      <c r="P144" s="43">
        <f t="shared" si="25"/>
        <v>0</v>
      </c>
      <c r="Q144" s="43">
        <f t="shared" si="25"/>
        <v>0</v>
      </c>
      <c r="R144" s="43">
        <f t="shared" si="22"/>
        <v>22</v>
      </c>
      <c r="S144" s="43">
        <f t="shared" si="23"/>
        <v>8</v>
      </c>
      <c r="T144" s="43">
        <f t="shared" si="24"/>
        <v>30</v>
      </c>
    </row>
    <row r="145" spans="1:20" ht="27.75">
      <c r="A145" s="186"/>
      <c r="B145" s="164"/>
      <c r="C145" s="34" t="s">
        <v>86</v>
      </c>
      <c r="D145" s="43">
        <f>D143+D141+D139+D137+D135+D133+D131+D129</f>
        <v>0</v>
      </c>
      <c r="E145" s="43">
        <f aca="true" t="shared" si="26" ref="E145:Q145">E143+E141+E139+E137+E135+E133+E131+E129</f>
        <v>0</v>
      </c>
      <c r="F145" s="43">
        <f t="shared" si="26"/>
        <v>0</v>
      </c>
      <c r="G145" s="43">
        <f t="shared" si="26"/>
        <v>0</v>
      </c>
      <c r="H145" s="43">
        <f t="shared" si="26"/>
        <v>0</v>
      </c>
      <c r="I145" s="43">
        <f t="shared" si="26"/>
        <v>0</v>
      </c>
      <c r="J145" s="43">
        <f t="shared" si="26"/>
        <v>0</v>
      </c>
      <c r="K145" s="43">
        <f t="shared" si="26"/>
        <v>0</v>
      </c>
      <c r="L145" s="43">
        <f t="shared" si="26"/>
        <v>0</v>
      </c>
      <c r="M145" s="43">
        <f t="shared" si="26"/>
        <v>0</v>
      </c>
      <c r="N145" s="43">
        <f t="shared" si="26"/>
        <v>0</v>
      </c>
      <c r="O145" s="43">
        <f t="shared" si="26"/>
        <v>0</v>
      </c>
      <c r="P145" s="43">
        <f t="shared" si="26"/>
        <v>0</v>
      </c>
      <c r="Q145" s="43">
        <f t="shared" si="26"/>
        <v>0</v>
      </c>
      <c r="R145" s="43">
        <f t="shared" si="22"/>
        <v>0</v>
      </c>
      <c r="S145" s="43">
        <f t="shared" si="23"/>
        <v>0</v>
      </c>
      <c r="T145" s="43">
        <f t="shared" si="24"/>
        <v>0</v>
      </c>
    </row>
    <row r="146" spans="1:20" ht="27.75">
      <c r="A146" s="181" t="s">
        <v>90</v>
      </c>
      <c r="B146" s="181"/>
      <c r="C146" s="3" t="s">
        <v>31</v>
      </c>
      <c r="D146" s="39">
        <v>4</v>
      </c>
      <c r="E146" s="39">
        <v>3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43">
        <f t="shared" si="22"/>
        <v>4</v>
      </c>
      <c r="S146" s="43">
        <f t="shared" si="23"/>
        <v>3</v>
      </c>
      <c r="T146" s="43">
        <f t="shared" si="24"/>
        <v>7</v>
      </c>
    </row>
    <row r="147" spans="1:20" ht="27.75">
      <c r="A147" s="181"/>
      <c r="B147" s="181"/>
      <c r="C147" s="3" t="s">
        <v>86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43">
        <f t="shared" si="22"/>
        <v>0</v>
      </c>
      <c r="S147" s="43">
        <f t="shared" si="23"/>
        <v>0</v>
      </c>
      <c r="T147" s="43">
        <f t="shared" si="24"/>
        <v>0</v>
      </c>
    </row>
    <row r="148" spans="1:20" ht="27.75">
      <c r="A148" s="181" t="s">
        <v>91</v>
      </c>
      <c r="B148" s="181"/>
      <c r="C148" s="3" t="s">
        <v>31</v>
      </c>
      <c r="D148" s="39">
        <v>17</v>
      </c>
      <c r="E148" s="39">
        <v>11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43">
        <f t="shared" si="22"/>
        <v>17</v>
      </c>
      <c r="S148" s="43">
        <f t="shared" si="23"/>
        <v>11</v>
      </c>
      <c r="T148" s="43">
        <f t="shared" si="24"/>
        <v>28</v>
      </c>
    </row>
    <row r="149" spans="1:20" ht="27.75">
      <c r="A149" s="181"/>
      <c r="B149" s="181"/>
      <c r="C149" s="3" t="s">
        <v>86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43">
        <f t="shared" si="22"/>
        <v>0</v>
      </c>
      <c r="S149" s="43">
        <f t="shared" si="23"/>
        <v>0</v>
      </c>
      <c r="T149" s="43">
        <f t="shared" si="24"/>
        <v>0</v>
      </c>
    </row>
    <row r="150" spans="1:20" ht="27.75">
      <c r="A150" s="181" t="s">
        <v>44</v>
      </c>
      <c r="B150" s="181"/>
      <c r="C150" s="3" t="s">
        <v>31</v>
      </c>
      <c r="D150" s="39">
        <v>37</v>
      </c>
      <c r="E150" s="39">
        <v>13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43">
        <f t="shared" si="22"/>
        <v>37</v>
      </c>
      <c r="S150" s="43">
        <f t="shared" si="23"/>
        <v>13</v>
      </c>
      <c r="T150" s="43">
        <f t="shared" si="24"/>
        <v>50</v>
      </c>
    </row>
    <row r="151" spans="1:20" ht="27.75">
      <c r="A151" s="181"/>
      <c r="B151" s="181"/>
      <c r="C151" s="3" t="s">
        <v>86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43">
        <f t="shared" si="22"/>
        <v>0</v>
      </c>
      <c r="S151" s="43">
        <f t="shared" si="23"/>
        <v>0</v>
      </c>
      <c r="T151" s="43">
        <f t="shared" si="24"/>
        <v>0</v>
      </c>
    </row>
    <row r="152" spans="1:20" ht="27.75">
      <c r="A152" s="186" t="s">
        <v>92</v>
      </c>
      <c r="B152" s="184" t="s">
        <v>62</v>
      </c>
      <c r="C152" s="35" t="s">
        <v>31</v>
      </c>
      <c r="D152" s="39">
        <v>13</v>
      </c>
      <c r="E152" s="39">
        <v>5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43">
        <f t="shared" si="22"/>
        <v>13</v>
      </c>
      <c r="S152" s="43">
        <f t="shared" si="23"/>
        <v>5</v>
      </c>
      <c r="T152" s="43">
        <f t="shared" si="24"/>
        <v>18</v>
      </c>
    </row>
    <row r="153" spans="1:20" ht="27.75">
      <c r="A153" s="186"/>
      <c r="B153" s="184"/>
      <c r="C153" s="35" t="s">
        <v>86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43">
        <f t="shared" si="22"/>
        <v>0</v>
      </c>
      <c r="S153" s="43">
        <f t="shared" si="23"/>
        <v>0</v>
      </c>
      <c r="T153" s="43">
        <f t="shared" si="24"/>
        <v>0</v>
      </c>
    </row>
    <row r="154" spans="1:20" ht="27.75">
      <c r="A154" s="186"/>
      <c r="B154" s="205" t="s">
        <v>47</v>
      </c>
      <c r="C154" s="35" t="s">
        <v>30</v>
      </c>
      <c r="D154" s="39">
        <v>1</v>
      </c>
      <c r="E154" s="39">
        <v>3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43">
        <f t="shared" si="22"/>
        <v>1</v>
      </c>
      <c r="S154" s="43">
        <f t="shared" si="23"/>
        <v>3</v>
      </c>
      <c r="T154" s="43">
        <f t="shared" si="24"/>
        <v>4</v>
      </c>
    </row>
    <row r="155" spans="1:20" ht="27.75">
      <c r="A155" s="186"/>
      <c r="B155" s="210"/>
      <c r="C155" s="35" t="s">
        <v>31</v>
      </c>
      <c r="D155" s="39">
        <v>2</v>
      </c>
      <c r="E155" s="39">
        <v>6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43">
        <f t="shared" si="22"/>
        <v>2</v>
      </c>
      <c r="S155" s="43">
        <f t="shared" si="23"/>
        <v>6</v>
      </c>
      <c r="T155" s="43">
        <f t="shared" si="24"/>
        <v>8</v>
      </c>
    </row>
    <row r="156" spans="1:20" ht="27.75">
      <c r="A156" s="186"/>
      <c r="B156" s="206"/>
      <c r="C156" s="35" t="s">
        <v>86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43">
        <f t="shared" si="22"/>
        <v>0</v>
      </c>
      <c r="S156" s="43">
        <f t="shared" si="23"/>
        <v>0</v>
      </c>
      <c r="T156" s="43">
        <f t="shared" si="24"/>
        <v>0</v>
      </c>
    </row>
    <row r="157" spans="1:20" ht="27.75">
      <c r="A157" s="186"/>
      <c r="B157" s="205" t="s">
        <v>48</v>
      </c>
      <c r="C157" s="35" t="s">
        <v>30</v>
      </c>
      <c r="D157" s="39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43">
        <f t="shared" si="22"/>
        <v>0</v>
      </c>
      <c r="S157" s="43">
        <f t="shared" si="23"/>
        <v>1</v>
      </c>
      <c r="T157" s="43">
        <f t="shared" si="24"/>
        <v>1</v>
      </c>
    </row>
    <row r="158" spans="1:20" ht="27.75">
      <c r="A158" s="186"/>
      <c r="B158" s="210"/>
      <c r="C158" s="35" t="s">
        <v>31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43">
        <f t="shared" si="22"/>
        <v>0</v>
      </c>
      <c r="S158" s="43">
        <f t="shared" si="23"/>
        <v>0</v>
      </c>
      <c r="T158" s="43">
        <f t="shared" si="24"/>
        <v>0</v>
      </c>
    </row>
    <row r="159" spans="1:20" ht="27.75">
      <c r="A159" s="186"/>
      <c r="B159" s="206"/>
      <c r="C159" s="35" t="s">
        <v>86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43">
        <f t="shared" si="22"/>
        <v>0</v>
      </c>
      <c r="S159" s="43">
        <f t="shared" si="23"/>
        <v>0</v>
      </c>
      <c r="T159" s="43">
        <f t="shared" si="24"/>
        <v>0</v>
      </c>
    </row>
    <row r="160" spans="1:20" ht="27.75">
      <c r="A160" s="186" t="s">
        <v>45</v>
      </c>
      <c r="B160" s="184" t="s">
        <v>123</v>
      </c>
      <c r="C160" s="35" t="s">
        <v>31</v>
      </c>
      <c r="D160" s="39">
        <v>2</v>
      </c>
      <c r="E160" s="39">
        <v>3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43">
        <f t="shared" si="22"/>
        <v>2</v>
      </c>
      <c r="S160" s="43">
        <f t="shared" si="23"/>
        <v>3</v>
      </c>
      <c r="T160" s="43">
        <f t="shared" si="24"/>
        <v>5</v>
      </c>
    </row>
    <row r="161" spans="1:20" ht="27.75">
      <c r="A161" s="186"/>
      <c r="B161" s="184"/>
      <c r="C161" s="35" t="s">
        <v>86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43">
        <f t="shared" si="22"/>
        <v>0</v>
      </c>
      <c r="S161" s="43">
        <f t="shared" si="23"/>
        <v>0</v>
      </c>
      <c r="T161" s="43">
        <f t="shared" si="24"/>
        <v>0</v>
      </c>
    </row>
    <row r="162" spans="1:20" ht="27.75">
      <c r="A162" s="186"/>
      <c r="B162" s="184" t="s">
        <v>54</v>
      </c>
      <c r="C162" s="35" t="s">
        <v>31</v>
      </c>
      <c r="D162" s="39">
        <v>6</v>
      </c>
      <c r="E162" s="39">
        <v>1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43">
        <f t="shared" si="22"/>
        <v>6</v>
      </c>
      <c r="S162" s="43">
        <f t="shared" si="23"/>
        <v>1</v>
      </c>
      <c r="T162" s="43">
        <f t="shared" si="24"/>
        <v>7</v>
      </c>
    </row>
    <row r="163" spans="1:20" ht="27.75">
      <c r="A163" s="186"/>
      <c r="B163" s="184"/>
      <c r="C163" s="35" t="s">
        <v>86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43">
        <f t="shared" si="22"/>
        <v>0</v>
      </c>
      <c r="S163" s="43">
        <f t="shared" si="23"/>
        <v>0</v>
      </c>
      <c r="T163" s="43">
        <f t="shared" si="24"/>
        <v>0</v>
      </c>
    </row>
    <row r="164" spans="1:20" ht="27.75">
      <c r="A164" s="186"/>
      <c r="B164" s="184" t="s">
        <v>53</v>
      </c>
      <c r="C164" s="35" t="s">
        <v>31</v>
      </c>
      <c r="D164" s="39">
        <v>6</v>
      </c>
      <c r="E164" s="39">
        <v>4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43">
        <f t="shared" si="22"/>
        <v>6</v>
      </c>
      <c r="S164" s="43">
        <f t="shared" si="23"/>
        <v>4</v>
      </c>
      <c r="T164" s="43">
        <f t="shared" si="24"/>
        <v>10</v>
      </c>
    </row>
    <row r="165" spans="1:20" ht="27.75">
      <c r="A165" s="186"/>
      <c r="B165" s="184"/>
      <c r="C165" s="35" t="s">
        <v>86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43">
        <f t="shared" si="22"/>
        <v>0</v>
      </c>
      <c r="S165" s="43">
        <f t="shared" si="23"/>
        <v>0</v>
      </c>
      <c r="T165" s="43">
        <f t="shared" si="24"/>
        <v>0</v>
      </c>
    </row>
    <row r="166" spans="1:20" ht="27.75">
      <c r="A166" s="186"/>
      <c r="B166" s="184" t="s">
        <v>124</v>
      </c>
      <c r="C166" s="35" t="s">
        <v>31</v>
      </c>
      <c r="D166" s="39">
        <v>7</v>
      </c>
      <c r="E166" s="39">
        <v>13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43">
        <f t="shared" si="22"/>
        <v>7</v>
      </c>
      <c r="S166" s="43">
        <f t="shared" si="23"/>
        <v>13</v>
      </c>
      <c r="T166" s="43">
        <f t="shared" si="24"/>
        <v>20</v>
      </c>
    </row>
    <row r="167" spans="1:20" ht="27.75">
      <c r="A167" s="186"/>
      <c r="B167" s="184"/>
      <c r="C167" s="35" t="s">
        <v>86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43">
        <f t="shared" si="22"/>
        <v>0</v>
      </c>
      <c r="S167" s="43">
        <f t="shared" si="23"/>
        <v>0</v>
      </c>
      <c r="T167" s="43">
        <f t="shared" si="24"/>
        <v>0</v>
      </c>
    </row>
    <row r="168" spans="1:20" ht="27.75">
      <c r="A168" s="186"/>
      <c r="B168" s="184" t="s">
        <v>57</v>
      </c>
      <c r="C168" s="35" t="s">
        <v>31</v>
      </c>
      <c r="D168" s="39">
        <v>4</v>
      </c>
      <c r="E168" s="39">
        <v>11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43">
        <f t="shared" si="22"/>
        <v>4</v>
      </c>
      <c r="S168" s="43">
        <f t="shared" si="23"/>
        <v>11</v>
      </c>
      <c r="T168" s="43">
        <f t="shared" si="24"/>
        <v>15</v>
      </c>
    </row>
    <row r="169" spans="1:20" ht="27.75">
      <c r="A169" s="186"/>
      <c r="B169" s="184"/>
      <c r="C169" s="35" t="s">
        <v>86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43">
        <f t="shared" si="22"/>
        <v>0</v>
      </c>
      <c r="S169" s="43">
        <f t="shared" si="23"/>
        <v>0</v>
      </c>
      <c r="T169" s="43">
        <f t="shared" si="24"/>
        <v>0</v>
      </c>
    </row>
    <row r="170" spans="1:20" ht="27.75">
      <c r="A170" s="186"/>
      <c r="B170" s="205" t="s">
        <v>263</v>
      </c>
      <c r="C170" s="35" t="s">
        <v>31</v>
      </c>
      <c r="D170" s="39">
        <v>1</v>
      </c>
      <c r="E170" s="39">
        <v>5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43">
        <f t="shared" si="22"/>
        <v>1</v>
      </c>
      <c r="S170" s="43">
        <f t="shared" si="23"/>
        <v>5</v>
      </c>
      <c r="T170" s="43">
        <f t="shared" si="24"/>
        <v>6</v>
      </c>
    </row>
    <row r="171" spans="1:20" ht="27.75">
      <c r="A171" s="186"/>
      <c r="B171" s="206"/>
      <c r="C171" s="35" t="s">
        <v>86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43">
        <f t="shared" si="22"/>
        <v>0</v>
      </c>
      <c r="S171" s="43">
        <f t="shared" si="23"/>
        <v>0</v>
      </c>
      <c r="T171" s="43">
        <f t="shared" si="24"/>
        <v>0</v>
      </c>
    </row>
    <row r="172" spans="1:20" ht="27.75">
      <c r="A172" s="186"/>
      <c r="B172" s="207" t="s">
        <v>77</v>
      </c>
      <c r="C172" s="34" t="s">
        <v>30</v>
      </c>
      <c r="D172" s="43">
        <f>D154+D157</f>
        <v>1</v>
      </c>
      <c r="E172" s="43">
        <f aca="true" t="shared" si="27" ref="E172:Q172">E154+E157</f>
        <v>4</v>
      </c>
      <c r="F172" s="43">
        <f t="shared" si="27"/>
        <v>0</v>
      </c>
      <c r="G172" s="43">
        <f t="shared" si="27"/>
        <v>0</v>
      </c>
      <c r="H172" s="43">
        <f t="shared" si="27"/>
        <v>0</v>
      </c>
      <c r="I172" s="43">
        <f t="shared" si="27"/>
        <v>0</v>
      </c>
      <c r="J172" s="43">
        <f t="shared" si="27"/>
        <v>0</v>
      </c>
      <c r="K172" s="43">
        <f t="shared" si="27"/>
        <v>0</v>
      </c>
      <c r="L172" s="43">
        <f t="shared" si="27"/>
        <v>0</v>
      </c>
      <c r="M172" s="43">
        <f t="shared" si="27"/>
        <v>0</v>
      </c>
      <c r="N172" s="43">
        <f t="shared" si="27"/>
        <v>0</v>
      </c>
      <c r="O172" s="43">
        <f t="shared" si="27"/>
        <v>0</v>
      </c>
      <c r="P172" s="43">
        <f t="shared" si="27"/>
        <v>0</v>
      </c>
      <c r="Q172" s="43">
        <f t="shared" si="27"/>
        <v>0</v>
      </c>
      <c r="R172" s="43">
        <f t="shared" si="22"/>
        <v>1</v>
      </c>
      <c r="S172" s="43">
        <f t="shared" si="23"/>
        <v>4</v>
      </c>
      <c r="T172" s="43">
        <f t="shared" si="24"/>
        <v>5</v>
      </c>
    </row>
    <row r="173" spans="1:20" ht="27.75">
      <c r="A173" s="186"/>
      <c r="B173" s="208"/>
      <c r="C173" s="34" t="s">
        <v>31</v>
      </c>
      <c r="D173" s="43">
        <f>D168+D166+D164+D162+D160+D158+D155+D152+D170</f>
        <v>41</v>
      </c>
      <c r="E173" s="43">
        <f aca="true" t="shared" si="28" ref="E173:Q173">E168+E166+E164+E162+E160+E158+E155+E152+E170</f>
        <v>48</v>
      </c>
      <c r="F173" s="43">
        <f t="shared" si="28"/>
        <v>0</v>
      </c>
      <c r="G173" s="43">
        <f t="shared" si="28"/>
        <v>0</v>
      </c>
      <c r="H173" s="43">
        <f t="shared" si="28"/>
        <v>0</v>
      </c>
      <c r="I173" s="43">
        <f t="shared" si="28"/>
        <v>0</v>
      </c>
      <c r="J173" s="43">
        <f t="shared" si="28"/>
        <v>0</v>
      </c>
      <c r="K173" s="43">
        <f t="shared" si="28"/>
        <v>0</v>
      </c>
      <c r="L173" s="43">
        <f t="shared" si="28"/>
        <v>0</v>
      </c>
      <c r="M173" s="43">
        <f t="shared" si="28"/>
        <v>0</v>
      </c>
      <c r="N173" s="43">
        <f t="shared" si="28"/>
        <v>0</v>
      </c>
      <c r="O173" s="43">
        <f t="shared" si="28"/>
        <v>0</v>
      </c>
      <c r="P173" s="43">
        <f t="shared" si="28"/>
        <v>0</v>
      </c>
      <c r="Q173" s="43">
        <f t="shared" si="28"/>
        <v>0</v>
      </c>
      <c r="R173" s="43">
        <f t="shared" si="22"/>
        <v>41</v>
      </c>
      <c r="S173" s="43">
        <f t="shared" si="23"/>
        <v>48</v>
      </c>
      <c r="T173" s="43">
        <f t="shared" si="24"/>
        <v>89</v>
      </c>
    </row>
    <row r="174" spans="1:20" ht="27.75">
      <c r="A174" s="186"/>
      <c r="B174" s="209"/>
      <c r="C174" s="34" t="s">
        <v>86</v>
      </c>
      <c r="D174" s="43">
        <f>D169+D167+D165+D163+D161+D159+D156+D153+D171</f>
        <v>0</v>
      </c>
      <c r="E174" s="43">
        <f aca="true" t="shared" si="29" ref="E174:Q174">E169+E167+E165+E163+E161+E159+E156+E153+E171</f>
        <v>0</v>
      </c>
      <c r="F174" s="43">
        <f t="shared" si="29"/>
        <v>0</v>
      </c>
      <c r="G174" s="43">
        <f t="shared" si="29"/>
        <v>0</v>
      </c>
      <c r="H174" s="43">
        <f t="shared" si="29"/>
        <v>0</v>
      </c>
      <c r="I174" s="43">
        <f t="shared" si="29"/>
        <v>0</v>
      </c>
      <c r="J174" s="43">
        <f t="shared" si="29"/>
        <v>0</v>
      </c>
      <c r="K174" s="43">
        <f t="shared" si="29"/>
        <v>0</v>
      </c>
      <c r="L174" s="43">
        <f t="shared" si="29"/>
        <v>0</v>
      </c>
      <c r="M174" s="43">
        <f t="shared" si="29"/>
        <v>0</v>
      </c>
      <c r="N174" s="43">
        <f t="shared" si="29"/>
        <v>0</v>
      </c>
      <c r="O174" s="43">
        <f t="shared" si="29"/>
        <v>0</v>
      </c>
      <c r="P174" s="43">
        <f t="shared" si="29"/>
        <v>0</v>
      </c>
      <c r="Q174" s="43">
        <f t="shared" si="29"/>
        <v>0</v>
      </c>
      <c r="R174" s="43">
        <f t="shared" si="22"/>
        <v>0</v>
      </c>
      <c r="S174" s="43">
        <f t="shared" si="23"/>
        <v>0</v>
      </c>
      <c r="T174" s="43">
        <f t="shared" si="24"/>
        <v>0</v>
      </c>
    </row>
    <row r="175" spans="1:20" ht="27.75">
      <c r="A175" s="199" t="s">
        <v>264</v>
      </c>
      <c r="B175" s="200"/>
      <c r="C175" s="35" t="s">
        <v>31</v>
      </c>
      <c r="D175" s="39">
        <v>2</v>
      </c>
      <c r="E175" s="39">
        <v>2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43">
        <f t="shared" si="22"/>
        <v>2</v>
      </c>
      <c r="S175" s="43">
        <f t="shared" si="23"/>
        <v>2</v>
      </c>
      <c r="T175" s="43">
        <f t="shared" si="24"/>
        <v>4</v>
      </c>
    </row>
    <row r="176" spans="1:20" ht="27.75">
      <c r="A176" s="201"/>
      <c r="B176" s="202"/>
      <c r="C176" s="35" t="s">
        <v>86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43">
        <f t="shared" si="22"/>
        <v>0</v>
      </c>
      <c r="S176" s="43">
        <f t="shared" si="23"/>
        <v>0</v>
      </c>
      <c r="T176" s="43">
        <f t="shared" si="24"/>
        <v>0</v>
      </c>
    </row>
    <row r="177" spans="1:20" ht="27.75">
      <c r="A177" s="186" t="s">
        <v>112</v>
      </c>
      <c r="B177" s="181" t="s">
        <v>119</v>
      </c>
      <c r="C177" s="3" t="s">
        <v>31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43">
        <f t="shared" si="22"/>
        <v>0</v>
      </c>
      <c r="S177" s="43">
        <f t="shared" si="23"/>
        <v>0</v>
      </c>
      <c r="T177" s="43">
        <f t="shared" si="24"/>
        <v>0</v>
      </c>
    </row>
    <row r="178" spans="1:20" ht="27.75">
      <c r="A178" s="186"/>
      <c r="B178" s="181"/>
      <c r="C178" s="3" t="s">
        <v>86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43">
        <f t="shared" si="22"/>
        <v>0</v>
      </c>
      <c r="S178" s="43">
        <f t="shared" si="23"/>
        <v>0</v>
      </c>
      <c r="T178" s="43">
        <f t="shared" si="24"/>
        <v>0</v>
      </c>
    </row>
    <row r="179" spans="1:20" ht="27.75">
      <c r="A179" s="186"/>
      <c r="B179" s="181" t="s">
        <v>120</v>
      </c>
      <c r="C179" s="3" t="s">
        <v>31</v>
      </c>
      <c r="D179" s="39">
        <v>3</v>
      </c>
      <c r="E179" s="39">
        <v>2</v>
      </c>
      <c r="F179" s="39">
        <v>0</v>
      </c>
      <c r="G179" s="39">
        <v>1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43">
        <f t="shared" si="22"/>
        <v>3</v>
      </c>
      <c r="S179" s="43">
        <f t="shared" si="23"/>
        <v>3</v>
      </c>
      <c r="T179" s="43">
        <f t="shared" si="24"/>
        <v>6</v>
      </c>
    </row>
    <row r="180" spans="1:20" ht="27.75">
      <c r="A180" s="186"/>
      <c r="B180" s="181"/>
      <c r="C180" s="3" t="s">
        <v>86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43">
        <f t="shared" si="22"/>
        <v>0</v>
      </c>
      <c r="S180" s="43">
        <f t="shared" si="23"/>
        <v>0</v>
      </c>
      <c r="T180" s="43">
        <f t="shared" si="24"/>
        <v>0</v>
      </c>
    </row>
    <row r="181" spans="1:20" ht="27.75">
      <c r="A181" s="186"/>
      <c r="B181" s="181" t="s">
        <v>65</v>
      </c>
      <c r="C181" s="3" t="s">
        <v>31</v>
      </c>
      <c r="D181" s="39">
        <v>10</v>
      </c>
      <c r="E181" s="39">
        <v>2</v>
      </c>
      <c r="F181" s="39">
        <v>2</v>
      </c>
      <c r="G181" s="39">
        <v>1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43">
        <f t="shared" si="22"/>
        <v>12</v>
      </c>
      <c r="S181" s="43">
        <f t="shared" si="23"/>
        <v>3</v>
      </c>
      <c r="T181" s="43">
        <f t="shared" si="24"/>
        <v>15</v>
      </c>
    </row>
    <row r="182" spans="1:20" ht="27.75">
      <c r="A182" s="186"/>
      <c r="B182" s="181"/>
      <c r="C182" s="3" t="s">
        <v>86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43">
        <f t="shared" si="22"/>
        <v>0</v>
      </c>
      <c r="S182" s="43">
        <f t="shared" si="23"/>
        <v>0</v>
      </c>
      <c r="T182" s="43">
        <f t="shared" si="24"/>
        <v>0</v>
      </c>
    </row>
    <row r="183" spans="1:20" ht="27.75">
      <c r="A183" s="186"/>
      <c r="B183" s="181" t="s">
        <v>66</v>
      </c>
      <c r="C183" s="3" t="s">
        <v>31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43">
        <f t="shared" si="22"/>
        <v>0</v>
      </c>
      <c r="S183" s="43">
        <f t="shared" si="23"/>
        <v>0</v>
      </c>
      <c r="T183" s="43">
        <f t="shared" si="24"/>
        <v>0</v>
      </c>
    </row>
    <row r="184" spans="1:20" ht="27.75">
      <c r="A184" s="186"/>
      <c r="B184" s="181"/>
      <c r="C184" s="3" t="s">
        <v>86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43">
        <f t="shared" si="22"/>
        <v>0</v>
      </c>
      <c r="S184" s="43">
        <f t="shared" si="23"/>
        <v>0</v>
      </c>
      <c r="T184" s="43">
        <f t="shared" si="24"/>
        <v>0</v>
      </c>
    </row>
    <row r="185" spans="1:20" ht="27.75">
      <c r="A185" s="186"/>
      <c r="B185" s="181" t="s">
        <v>67</v>
      </c>
      <c r="C185" s="3" t="s">
        <v>31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43">
        <f t="shared" si="22"/>
        <v>0</v>
      </c>
      <c r="S185" s="43">
        <f t="shared" si="23"/>
        <v>0</v>
      </c>
      <c r="T185" s="43">
        <f t="shared" si="24"/>
        <v>0</v>
      </c>
    </row>
    <row r="186" spans="1:20" ht="27.75">
      <c r="A186" s="186"/>
      <c r="B186" s="181"/>
      <c r="C186" s="3" t="s">
        <v>86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43">
        <f t="shared" si="22"/>
        <v>0</v>
      </c>
      <c r="S186" s="43">
        <f t="shared" si="23"/>
        <v>0</v>
      </c>
      <c r="T186" s="43">
        <f t="shared" si="24"/>
        <v>0</v>
      </c>
    </row>
    <row r="187" spans="1:20" ht="27.75">
      <c r="A187" s="186" t="s">
        <v>172</v>
      </c>
      <c r="B187" s="181" t="s">
        <v>68</v>
      </c>
      <c r="C187" s="3" t="s">
        <v>31</v>
      </c>
      <c r="D187" s="39">
        <v>1</v>
      </c>
      <c r="E187" s="39">
        <v>1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43">
        <f t="shared" si="22"/>
        <v>1</v>
      </c>
      <c r="S187" s="43">
        <f t="shared" si="23"/>
        <v>1</v>
      </c>
      <c r="T187" s="43">
        <f t="shared" si="24"/>
        <v>2</v>
      </c>
    </row>
    <row r="188" spans="1:20" ht="27.75">
      <c r="A188" s="186"/>
      <c r="B188" s="181"/>
      <c r="C188" s="3" t="s">
        <v>86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43">
        <f t="shared" si="22"/>
        <v>0</v>
      </c>
      <c r="S188" s="43">
        <f t="shared" si="23"/>
        <v>0</v>
      </c>
      <c r="T188" s="43">
        <f t="shared" si="24"/>
        <v>0</v>
      </c>
    </row>
    <row r="189" spans="1:20" ht="27.75">
      <c r="A189" s="186"/>
      <c r="B189" s="164" t="s">
        <v>121</v>
      </c>
      <c r="C189" s="34" t="s">
        <v>31</v>
      </c>
      <c r="D189" s="43">
        <f>D187+D185+D183+D181+D179+D177</f>
        <v>14</v>
      </c>
      <c r="E189" s="43">
        <f aca="true" t="shared" si="30" ref="E189:Q189">E187+E185+E183+E181+E179+E177</f>
        <v>5</v>
      </c>
      <c r="F189" s="43">
        <f t="shared" si="30"/>
        <v>2</v>
      </c>
      <c r="G189" s="43">
        <f t="shared" si="30"/>
        <v>2</v>
      </c>
      <c r="H189" s="43">
        <f t="shared" si="30"/>
        <v>0</v>
      </c>
      <c r="I189" s="43">
        <f t="shared" si="30"/>
        <v>0</v>
      </c>
      <c r="J189" s="43">
        <f t="shared" si="30"/>
        <v>0</v>
      </c>
      <c r="K189" s="43">
        <f t="shared" si="30"/>
        <v>0</v>
      </c>
      <c r="L189" s="43">
        <f t="shared" si="30"/>
        <v>0</v>
      </c>
      <c r="M189" s="43">
        <f t="shared" si="30"/>
        <v>0</v>
      </c>
      <c r="N189" s="43">
        <f t="shared" si="30"/>
        <v>0</v>
      </c>
      <c r="O189" s="43">
        <f t="shared" si="30"/>
        <v>0</v>
      </c>
      <c r="P189" s="43">
        <f t="shared" si="30"/>
        <v>0</v>
      </c>
      <c r="Q189" s="43">
        <f t="shared" si="30"/>
        <v>0</v>
      </c>
      <c r="R189" s="43">
        <f t="shared" si="22"/>
        <v>16</v>
      </c>
      <c r="S189" s="43">
        <f t="shared" si="23"/>
        <v>7</v>
      </c>
      <c r="T189" s="43">
        <f t="shared" si="24"/>
        <v>23</v>
      </c>
    </row>
    <row r="190" spans="1:20" ht="27.75">
      <c r="A190" s="186"/>
      <c r="B190" s="164"/>
      <c r="C190" s="34" t="s">
        <v>86</v>
      </c>
      <c r="D190" s="43">
        <f>D188+D186+D184+D182+D180+D178</f>
        <v>0</v>
      </c>
      <c r="E190" s="43">
        <f aca="true" t="shared" si="31" ref="E190:Q190">E188+E186+E184+E182+E180+E178</f>
        <v>0</v>
      </c>
      <c r="F190" s="43">
        <f t="shared" si="31"/>
        <v>0</v>
      </c>
      <c r="G190" s="43">
        <f t="shared" si="31"/>
        <v>0</v>
      </c>
      <c r="H190" s="43">
        <f t="shared" si="31"/>
        <v>0</v>
      </c>
      <c r="I190" s="43">
        <f t="shared" si="31"/>
        <v>0</v>
      </c>
      <c r="J190" s="43">
        <f t="shared" si="31"/>
        <v>0</v>
      </c>
      <c r="K190" s="43">
        <f t="shared" si="31"/>
        <v>0</v>
      </c>
      <c r="L190" s="43">
        <f t="shared" si="31"/>
        <v>0</v>
      </c>
      <c r="M190" s="43">
        <f t="shared" si="31"/>
        <v>0</v>
      </c>
      <c r="N190" s="43">
        <f t="shared" si="31"/>
        <v>0</v>
      </c>
      <c r="O190" s="43">
        <f t="shared" si="31"/>
        <v>0</v>
      </c>
      <c r="P190" s="43">
        <f t="shared" si="31"/>
        <v>0</v>
      </c>
      <c r="Q190" s="43">
        <f t="shared" si="31"/>
        <v>0</v>
      </c>
      <c r="R190" s="43">
        <f aca="true" t="shared" si="32" ref="R190:R221">P190+N190+L190+J190+H190+F190+D190</f>
        <v>0</v>
      </c>
      <c r="S190" s="43">
        <f aca="true" t="shared" si="33" ref="S190:S221">Q190+O190+M190+K190+I190+G190+E190</f>
        <v>0</v>
      </c>
      <c r="T190" s="43">
        <f aca="true" t="shared" si="34" ref="T190:T221">S190+R190</f>
        <v>0</v>
      </c>
    </row>
    <row r="191" spans="1:20" ht="27.75">
      <c r="A191" s="181" t="s">
        <v>69</v>
      </c>
      <c r="B191" s="181"/>
      <c r="C191" s="3" t="s">
        <v>31</v>
      </c>
      <c r="D191" s="39">
        <v>40</v>
      </c>
      <c r="E191" s="39">
        <v>19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43">
        <f t="shared" si="32"/>
        <v>40</v>
      </c>
      <c r="S191" s="43">
        <f t="shared" si="33"/>
        <v>19</v>
      </c>
      <c r="T191" s="43">
        <f t="shared" si="34"/>
        <v>59</v>
      </c>
    </row>
    <row r="192" spans="1:20" ht="27.75">
      <c r="A192" s="181"/>
      <c r="B192" s="181"/>
      <c r="C192" s="3" t="s">
        <v>86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43">
        <f t="shared" si="32"/>
        <v>0</v>
      </c>
      <c r="S192" s="43">
        <f t="shared" si="33"/>
        <v>0</v>
      </c>
      <c r="T192" s="43">
        <f t="shared" si="34"/>
        <v>0</v>
      </c>
    </row>
    <row r="193" spans="1:20" ht="27.75">
      <c r="A193" s="181" t="s">
        <v>113</v>
      </c>
      <c r="B193" s="181"/>
      <c r="C193" s="3" t="s">
        <v>31</v>
      </c>
      <c r="D193" s="39">
        <v>2</v>
      </c>
      <c r="E193" s="39">
        <v>11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43">
        <f t="shared" si="32"/>
        <v>2</v>
      </c>
      <c r="S193" s="43">
        <f t="shared" si="33"/>
        <v>11</v>
      </c>
      <c r="T193" s="43">
        <f t="shared" si="34"/>
        <v>13</v>
      </c>
    </row>
    <row r="194" spans="1:20" ht="27.75">
      <c r="A194" s="181"/>
      <c r="B194" s="181"/>
      <c r="C194" s="3" t="s">
        <v>86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43">
        <f t="shared" si="32"/>
        <v>0</v>
      </c>
      <c r="S194" s="43">
        <f t="shared" si="33"/>
        <v>0</v>
      </c>
      <c r="T194" s="43">
        <f t="shared" si="34"/>
        <v>0</v>
      </c>
    </row>
    <row r="195" spans="1:20" ht="27.75">
      <c r="A195" s="181" t="s">
        <v>78</v>
      </c>
      <c r="B195" s="181"/>
      <c r="C195" s="3" t="s">
        <v>31</v>
      </c>
      <c r="D195" s="39">
        <v>20</v>
      </c>
      <c r="E195" s="39">
        <v>5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43">
        <f t="shared" si="32"/>
        <v>20</v>
      </c>
      <c r="S195" s="43">
        <f t="shared" si="33"/>
        <v>5</v>
      </c>
      <c r="T195" s="43">
        <f t="shared" si="34"/>
        <v>25</v>
      </c>
    </row>
    <row r="196" spans="1:20" ht="27.75">
      <c r="A196" s="181"/>
      <c r="B196" s="181"/>
      <c r="C196" s="3" t="s">
        <v>86</v>
      </c>
      <c r="D196" s="39">
        <v>2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43">
        <f t="shared" si="32"/>
        <v>2</v>
      </c>
      <c r="S196" s="43">
        <f t="shared" si="33"/>
        <v>0</v>
      </c>
      <c r="T196" s="43">
        <f t="shared" si="34"/>
        <v>2</v>
      </c>
    </row>
    <row r="197" spans="1:20" ht="27.75">
      <c r="A197" s="181" t="s">
        <v>79</v>
      </c>
      <c r="B197" s="181"/>
      <c r="C197" s="3" t="s">
        <v>31</v>
      </c>
      <c r="D197" s="39">
        <v>2</v>
      </c>
      <c r="E197" s="39">
        <v>2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43">
        <f t="shared" si="32"/>
        <v>2</v>
      </c>
      <c r="S197" s="43">
        <f t="shared" si="33"/>
        <v>2</v>
      </c>
      <c r="T197" s="43">
        <f t="shared" si="34"/>
        <v>4</v>
      </c>
    </row>
    <row r="198" spans="1:20" ht="27.75">
      <c r="A198" s="181"/>
      <c r="B198" s="181"/>
      <c r="C198" s="3" t="s">
        <v>86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43">
        <f t="shared" si="32"/>
        <v>0</v>
      </c>
      <c r="S198" s="43">
        <f t="shared" si="33"/>
        <v>0</v>
      </c>
      <c r="T198" s="43">
        <f t="shared" si="34"/>
        <v>0</v>
      </c>
    </row>
    <row r="199" spans="1:20" ht="27.75">
      <c r="A199" s="181" t="s">
        <v>80</v>
      </c>
      <c r="B199" s="181"/>
      <c r="C199" s="3" t="s">
        <v>31</v>
      </c>
      <c r="D199" s="39">
        <v>4</v>
      </c>
      <c r="E199" s="39">
        <v>5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43">
        <f t="shared" si="32"/>
        <v>4</v>
      </c>
      <c r="S199" s="43">
        <f t="shared" si="33"/>
        <v>5</v>
      </c>
      <c r="T199" s="43">
        <f t="shared" si="34"/>
        <v>9</v>
      </c>
    </row>
    <row r="200" spans="1:20" ht="27.75">
      <c r="A200" s="181"/>
      <c r="B200" s="181"/>
      <c r="C200" s="3" t="s">
        <v>86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43">
        <f t="shared" si="32"/>
        <v>0</v>
      </c>
      <c r="S200" s="43">
        <f t="shared" si="33"/>
        <v>0</v>
      </c>
      <c r="T200" s="43">
        <f t="shared" si="34"/>
        <v>0</v>
      </c>
    </row>
    <row r="201" spans="1:20" ht="27.75">
      <c r="A201" s="199" t="s">
        <v>178</v>
      </c>
      <c r="B201" s="200"/>
      <c r="C201" s="3" t="s">
        <v>31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43">
        <f t="shared" si="32"/>
        <v>0</v>
      </c>
      <c r="S201" s="43">
        <f t="shared" si="33"/>
        <v>0</v>
      </c>
      <c r="T201" s="43">
        <f t="shared" si="34"/>
        <v>0</v>
      </c>
    </row>
    <row r="202" spans="1:20" ht="27.75">
      <c r="A202" s="201"/>
      <c r="B202" s="202"/>
      <c r="C202" s="3" t="s">
        <v>86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43">
        <f t="shared" si="32"/>
        <v>0</v>
      </c>
      <c r="S202" s="43">
        <f t="shared" si="33"/>
        <v>0</v>
      </c>
      <c r="T202" s="43">
        <f t="shared" si="34"/>
        <v>0</v>
      </c>
    </row>
    <row r="203" spans="1:20" ht="27.75">
      <c r="A203" s="164" t="s">
        <v>27</v>
      </c>
      <c r="B203" s="164"/>
      <c r="C203" s="34" t="s">
        <v>31</v>
      </c>
      <c r="D203" s="43">
        <f>D199+D197+D195+D193+D191+D189+D175+D173+D150+D148+D146+D144+D126+D124+D122+D120+D118+D201</f>
        <v>338</v>
      </c>
      <c r="E203" s="43">
        <f aca="true" t="shared" si="35" ref="E203:T203">E199+E197+E195+E193+E191+E189+E175+E173+E150+E148+E146+E144+E126+E124+E122+E120+E118+E201</f>
        <v>197</v>
      </c>
      <c r="F203" s="43">
        <f t="shared" si="35"/>
        <v>3</v>
      </c>
      <c r="G203" s="43">
        <f t="shared" si="35"/>
        <v>4</v>
      </c>
      <c r="H203" s="43">
        <f t="shared" si="35"/>
        <v>0</v>
      </c>
      <c r="I203" s="43">
        <f t="shared" si="35"/>
        <v>0</v>
      </c>
      <c r="J203" s="43">
        <f t="shared" si="35"/>
        <v>0</v>
      </c>
      <c r="K203" s="43">
        <f t="shared" si="35"/>
        <v>0</v>
      </c>
      <c r="L203" s="43">
        <f t="shared" si="35"/>
        <v>0</v>
      </c>
      <c r="M203" s="43">
        <f t="shared" si="35"/>
        <v>0</v>
      </c>
      <c r="N203" s="43">
        <f t="shared" si="35"/>
        <v>0</v>
      </c>
      <c r="O203" s="43">
        <f t="shared" si="35"/>
        <v>0</v>
      </c>
      <c r="P203" s="43">
        <f t="shared" si="35"/>
        <v>0</v>
      </c>
      <c r="Q203" s="43">
        <f t="shared" si="35"/>
        <v>0</v>
      </c>
      <c r="R203" s="43">
        <f t="shared" si="35"/>
        <v>341</v>
      </c>
      <c r="S203" s="43">
        <f t="shared" si="35"/>
        <v>201</v>
      </c>
      <c r="T203" s="43">
        <f t="shared" si="35"/>
        <v>542</v>
      </c>
    </row>
    <row r="204" spans="1:20" ht="27.75">
      <c r="A204" s="164"/>
      <c r="B204" s="164"/>
      <c r="C204" s="34" t="s">
        <v>86</v>
      </c>
      <c r="D204" s="43">
        <f>D200+D198+D196+D194+D192+D190+D176+D174+D149+D147+D145+D127+D125+D123+D121+D119+D202</f>
        <v>2</v>
      </c>
      <c r="E204" s="43">
        <f aca="true" t="shared" si="36" ref="E204:Q204">E200+E198+E196+E194+E192+E190+E176+E174+E149+E147+E145+E127+E125+E123+E121+E119+E202</f>
        <v>0</v>
      </c>
      <c r="F204" s="43">
        <f t="shared" si="36"/>
        <v>0</v>
      </c>
      <c r="G204" s="43">
        <f t="shared" si="36"/>
        <v>0</v>
      </c>
      <c r="H204" s="43">
        <f t="shared" si="36"/>
        <v>0</v>
      </c>
      <c r="I204" s="43">
        <f t="shared" si="36"/>
        <v>0</v>
      </c>
      <c r="J204" s="43">
        <f t="shared" si="36"/>
        <v>0</v>
      </c>
      <c r="K204" s="43">
        <f t="shared" si="36"/>
        <v>0</v>
      </c>
      <c r="L204" s="43">
        <f t="shared" si="36"/>
        <v>0</v>
      </c>
      <c r="M204" s="43">
        <f t="shared" si="36"/>
        <v>0</v>
      </c>
      <c r="N204" s="43">
        <f t="shared" si="36"/>
        <v>0</v>
      </c>
      <c r="O204" s="43">
        <f t="shared" si="36"/>
        <v>0</v>
      </c>
      <c r="P204" s="43">
        <f t="shared" si="36"/>
        <v>0</v>
      </c>
      <c r="Q204" s="43">
        <f t="shared" si="36"/>
        <v>0</v>
      </c>
      <c r="R204" s="43">
        <f t="shared" si="32"/>
        <v>2</v>
      </c>
      <c r="S204" s="43">
        <f t="shared" si="33"/>
        <v>0</v>
      </c>
      <c r="T204" s="43">
        <f t="shared" si="34"/>
        <v>2</v>
      </c>
    </row>
    <row r="205" spans="1:20" ht="27.75">
      <c r="A205" s="164"/>
      <c r="B205" s="164"/>
      <c r="C205" s="34" t="s">
        <v>85</v>
      </c>
      <c r="D205" s="43">
        <f>D204+D203</f>
        <v>340</v>
      </c>
      <c r="E205" s="43">
        <f aca="true" t="shared" si="37" ref="E205:Q205">E204+E203</f>
        <v>197</v>
      </c>
      <c r="F205" s="43">
        <f t="shared" si="37"/>
        <v>3</v>
      </c>
      <c r="G205" s="43">
        <f t="shared" si="37"/>
        <v>4</v>
      </c>
      <c r="H205" s="43">
        <f t="shared" si="37"/>
        <v>0</v>
      </c>
      <c r="I205" s="43">
        <f t="shared" si="37"/>
        <v>0</v>
      </c>
      <c r="J205" s="43">
        <f t="shared" si="37"/>
        <v>0</v>
      </c>
      <c r="K205" s="43">
        <f t="shared" si="37"/>
        <v>0</v>
      </c>
      <c r="L205" s="43">
        <f t="shared" si="37"/>
        <v>0</v>
      </c>
      <c r="M205" s="43">
        <f t="shared" si="37"/>
        <v>0</v>
      </c>
      <c r="N205" s="43">
        <f t="shared" si="37"/>
        <v>0</v>
      </c>
      <c r="O205" s="43">
        <f t="shared" si="37"/>
        <v>0</v>
      </c>
      <c r="P205" s="43">
        <f t="shared" si="37"/>
        <v>0</v>
      </c>
      <c r="Q205" s="43">
        <f t="shared" si="37"/>
        <v>0</v>
      </c>
      <c r="R205" s="43">
        <f t="shared" si="32"/>
        <v>343</v>
      </c>
      <c r="S205" s="43">
        <f t="shared" si="33"/>
        <v>201</v>
      </c>
      <c r="T205" s="43">
        <f t="shared" si="34"/>
        <v>544</v>
      </c>
    </row>
    <row r="206" spans="1:20" ht="27.75">
      <c r="A206" s="181" t="s">
        <v>94</v>
      </c>
      <c r="B206" s="181"/>
      <c r="C206" s="3" t="s">
        <v>30</v>
      </c>
      <c r="D206" s="39">
        <v>71</v>
      </c>
      <c r="E206" s="39">
        <v>91</v>
      </c>
      <c r="F206" s="39">
        <v>2</v>
      </c>
      <c r="G206" s="39">
        <v>2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43">
        <f t="shared" si="32"/>
        <v>73</v>
      </c>
      <c r="S206" s="43">
        <f t="shared" si="33"/>
        <v>93</v>
      </c>
      <c r="T206" s="43">
        <f t="shared" si="34"/>
        <v>166</v>
      </c>
    </row>
    <row r="207" spans="1:20" ht="27.75">
      <c r="A207" s="199" t="s">
        <v>95</v>
      </c>
      <c r="B207" s="200"/>
      <c r="C207" s="3" t="s">
        <v>30</v>
      </c>
      <c r="D207" s="39">
        <v>18</v>
      </c>
      <c r="E207" s="39">
        <v>4</v>
      </c>
      <c r="F207" s="39">
        <v>1</v>
      </c>
      <c r="G207" s="39">
        <v>2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43">
        <f t="shared" si="32"/>
        <v>19</v>
      </c>
      <c r="S207" s="43">
        <f t="shared" si="33"/>
        <v>6</v>
      </c>
      <c r="T207" s="43">
        <f t="shared" si="34"/>
        <v>25</v>
      </c>
    </row>
    <row r="208" spans="1:20" ht="27.75">
      <c r="A208" s="203"/>
      <c r="B208" s="204"/>
      <c r="C208" s="3" t="s">
        <v>31</v>
      </c>
      <c r="D208" s="39">
        <v>10</v>
      </c>
      <c r="E208" s="39">
        <v>1</v>
      </c>
      <c r="F208" s="39">
        <v>1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43">
        <f t="shared" si="32"/>
        <v>11</v>
      </c>
      <c r="S208" s="43">
        <f t="shared" si="33"/>
        <v>1</v>
      </c>
      <c r="T208" s="43">
        <f t="shared" si="34"/>
        <v>12</v>
      </c>
    </row>
    <row r="209" spans="1:20" ht="27.75">
      <c r="A209" s="201"/>
      <c r="B209" s="202"/>
      <c r="C209" s="3" t="s">
        <v>86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43">
        <f t="shared" si="32"/>
        <v>0</v>
      </c>
      <c r="S209" s="43">
        <f t="shared" si="33"/>
        <v>0</v>
      </c>
      <c r="T209" s="43">
        <f t="shared" si="34"/>
        <v>0</v>
      </c>
    </row>
    <row r="210" spans="1:20" ht="27.75">
      <c r="A210" s="181" t="s">
        <v>96</v>
      </c>
      <c r="B210" s="181"/>
      <c r="C210" s="3" t="s">
        <v>30</v>
      </c>
      <c r="D210" s="39">
        <v>2</v>
      </c>
      <c r="E210" s="39">
        <v>0</v>
      </c>
      <c r="F210" s="39">
        <v>1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43">
        <f t="shared" si="32"/>
        <v>3</v>
      </c>
      <c r="S210" s="43">
        <f t="shared" si="33"/>
        <v>0</v>
      </c>
      <c r="T210" s="43">
        <f t="shared" si="34"/>
        <v>3</v>
      </c>
    </row>
    <row r="211" spans="1:20" ht="27.75">
      <c r="A211" s="181"/>
      <c r="B211" s="181"/>
      <c r="C211" s="3" t="s">
        <v>31</v>
      </c>
      <c r="D211" s="39">
        <v>2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43">
        <f t="shared" si="32"/>
        <v>2</v>
      </c>
      <c r="S211" s="43">
        <f t="shared" si="33"/>
        <v>0</v>
      </c>
      <c r="T211" s="43">
        <f t="shared" si="34"/>
        <v>2</v>
      </c>
    </row>
    <row r="212" spans="1:20" ht="27.75">
      <c r="A212" s="181"/>
      <c r="B212" s="181"/>
      <c r="C212" s="3" t="s">
        <v>86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43">
        <f t="shared" si="32"/>
        <v>0</v>
      </c>
      <c r="S212" s="43">
        <f t="shared" si="33"/>
        <v>0</v>
      </c>
      <c r="T212" s="43">
        <f t="shared" si="34"/>
        <v>0</v>
      </c>
    </row>
    <row r="213" spans="1:20" ht="27.75">
      <c r="A213" s="181" t="s">
        <v>97</v>
      </c>
      <c r="B213" s="181"/>
      <c r="C213" s="3" t="s">
        <v>31</v>
      </c>
      <c r="D213" s="39">
        <v>9</v>
      </c>
      <c r="E213" s="39">
        <v>10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43">
        <f t="shared" si="32"/>
        <v>9</v>
      </c>
      <c r="S213" s="43">
        <f t="shared" si="33"/>
        <v>10</v>
      </c>
      <c r="T213" s="43">
        <f t="shared" si="34"/>
        <v>19</v>
      </c>
    </row>
    <row r="214" spans="1:20" ht="27.75">
      <c r="A214" s="181" t="s">
        <v>116</v>
      </c>
      <c r="B214" s="181"/>
      <c r="C214" s="3" t="s">
        <v>115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43">
        <f t="shared" si="32"/>
        <v>0</v>
      </c>
      <c r="S214" s="43">
        <f t="shared" si="33"/>
        <v>0</v>
      </c>
      <c r="T214" s="43">
        <f t="shared" si="34"/>
        <v>0</v>
      </c>
    </row>
    <row r="215" spans="1:20" ht="27.75">
      <c r="A215" s="181" t="s">
        <v>135</v>
      </c>
      <c r="B215" s="181"/>
      <c r="C215" s="3" t="s">
        <v>31</v>
      </c>
      <c r="D215" s="39">
        <v>2</v>
      </c>
      <c r="E215" s="39">
        <v>0</v>
      </c>
      <c r="F215" s="39">
        <v>3</v>
      </c>
      <c r="G215" s="39">
        <v>1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43">
        <f t="shared" si="32"/>
        <v>5</v>
      </c>
      <c r="S215" s="43">
        <f t="shared" si="33"/>
        <v>1</v>
      </c>
      <c r="T215" s="43">
        <f t="shared" si="34"/>
        <v>6</v>
      </c>
    </row>
    <row r="216" spans="1:20" ht="27.75">
      <c r="A216" s="181"/>
      <c r="B216" s="181"/>
      <c r="C216" s="3" t="s">
        <v>86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43">
        <f t="shared" si="32"/>
        <v>0</v>
      </c>
      <c r="S216" s="43">
        <f t="shared" si="33"/>
        <v>0</v>
      </c>
      <c r="T216" s="43">
        <f t="shared" si="34"/>
        <v>0</v>
      </c>
    </row>
    <row r="217" spans="1:20" ht="27.75">
      <c r="A217" s="187" t="s">
        <v>27</v>
      </c>
      <c r="B217" s="188"/>
      <c r="C217" s="34" t="s">
        <v>30</v>
      </c>
      <c r="D217" s="43">
        <f>D210+D207+D206</f>
        <v>91</v>
      </c>
      <c r="E217" s="43">
        <f aca="true" t="shared" si="38" ref="E217:Q217">E210+E207+E206</f>
        <v>95</v>
      </c>
      <c r="F217" s="43">
        <f t="shared" si="38"/>
        <v>4</v>
      </c>
      <c r="G217" s="43">
        <f t="shared" si="38"/>
        <v>4</v>
      </c>
      <c r="H217" s="43">
        <f t="shared" si="38"/>
        <v>0</v>
      </c>
      <c r="I217" s="43">
        <f t="shared" si="38"/>
        <v>0</v>
      </c>
      <c r="J217" s="43">
        <f t="shared" si="38"/>
        <v>0</v>
      </c>
      <c r="K217" s="43">
        <f t="shared" si="38"/>
        <v>0</v>
      </c>
      <c r="L217" s="43">
        <f t="shared" si="38"/>
        <v>0</v>
      </c>
      <c r="M217" s="43">
        <f t="shared" si="38"/>
        <v>0</v>
      </c>
      <c r="N217" s="43">
        <f t="shared" si="38"/>
        <v>0</v>
      </c>
      <c r="O217" s="43">
        <f t="shared" si="38"/>
        <v>0</v>
      </c>
      <c r="P217" s="43">
        <f t="shared" si="38"/>
        <v>0</v>
      </c>
      <c r="Q217" s="43">
        <f t="shared" si="38"/>
        <v>0</v>
      </c>
      <c r="R217" s="43">
        <f t="shared" si="32"/>
        <v>95</v>
      </c>
      <c r="S217" s="43">
        <f t="shared" si="33"/>
        <v>99</v>
      </c>
      <c r="T217" s="43">
        <f t="shared" si="34"/>
        <v>194</v>
      </c>
    </row>
    <row r="218" spans="1:20" ht="27.75">
      <c r="A218" s="189"/>
      <c r="B218" s="190"/>
      <c r="C218" s="34" t="s">
        <v>31</v>
      </c>
      <c r="D218" s="43">
        <f>D215+D213+D214+D211+D208</f>
        <v>23</v>
      </c>
      <c r="E218" s="43">
        <f aca="true" t="shared" si="39" ref="E218:Q218">E215+E213+E214+E211+E208</f>
        <v>11</v>
      </c>
      <c r="F218" s="43">
        <f t="shared" si="39"/>
        <v>4</v>
      </c>
      <c r="G218" s="43">
        <f t="shared" si="39"/>
        <v>1</v>
      </c>
      <c r="H218" s="43">
        <f t="shared" si="39"/>
        <v>0</v>
      </c>
      <c r="I218" s="43">
        <f t="shared" si="39"/>
        <v>0</v>
      </c>
      <c r="J218" s="43">
        <f t="shared" si="39"/>
        <v>0</v>
      </c>
      <c r="K218" s="43">
        <f t="shared" si="39"/>
        <v>0</v>
      </c>
      <c r="L218" s="43">
        <f t="shared" si="39"/>
        <v>0</v>
      </c>
      <c r="M218" s="43">
        <f t="shared" si="39"/>
        <v>0</v>
      </c>
      <c r="N218" s="43">
        <f t="shared" si="39"/>
        <v>0</v>
      </c>
      <c r="O218" s="43">
        <f t="shared" si="39"/>
        <v>0</v>
      </c>
      <c r="P218" s="43">
        <f t="shared" si="39"/>
        <v>0</v>
      </c>
      <c r="Q218" s="43">
        <f t="shared" si="39"/>
        <v>0</v>
      </c>
      <c r="R218" s="43">
        <f t="shared" si="32"/>
        <v>27</v>
      </c>
      <c r="S218" s="43">
        <f t="shared" si="33"/>
        <v>12</v>
      </c>
      <c r="T218" s="43">
        <f t="shared" si="34"/>
        <v>39</v>
      </c>
    </row>
    <row r="219" spans="1:20" ht="27.75">
      <c r="A219" s="191"/>
      <c r="B219" s="192"/>
      <c r="C219" s="34" t="s">
        <v>86</v>
      </c>
      <c r="D219" s="43">
        <f>D216+D212+D209</f>
        <v>0</v>
      </c>
      <c r="E219" s="43">
        <f aca="true" t="shared" si="40" ref="E219:Q219">E216+E212+E209</f>
        <v>0</v>
      </c>
      <c r="F219" s="43">
        <f t="shared" si="40"/>
        <v>0</v>
      </c>
      <c r="G219" s="43">
        <f t="shared" si="40"/>
        <v>0</v>
      </c>
      <c r="H219" s="43">
        <f t="shared" si="40"/>
        <v>0</v>
      </c>
      <c r="I219" s="43">
        <f t="shared" si="40"/>
        <v>0</v>
      </c>
      <c r="J219" s="43">
        <f t="shared" si="40"/>
        <v>0</v>
      </c>
      <c r="K219" s="43">
        <f t="shared" si="40"/>
        <v>0</v>
      </c>
      <c r="L219" s="43">
        <f t="shared" si="40"/>
        <v>0</v>
      </c>
      <c r="M219" s="43">
        <f t="shared" si="40"/>
        <v>0</v>
      </c>
      <c r="N219" s="43">
        <f t="shared" si="40"/>
        <v>0</v>
      </c>
      <c r="O219" s="43">
        <f t="shared" si="40"/>
        <v>0</v>
      </c>
      <c r="P219" s="43">
        <f t="shared" si="40"/>
        <v>0</v>
      </c>
      <c r="Q219" s="43">
        <f t="shared" si="40"/>
        <v>0</v>
      </c>
      <c r="R219" s="43">
        <f t="shared" si="32"/>
        <v>0</v>
      </c>
      <c r="S219" s="43">
        <f t="shared" si="33"/>
        <v>0</v>
      </c>
      <c r="T219" s="43">
        <f t="shared" si="34"/>
        <v>0</v>
      </c>
    </row>
    <row r="220" spans="1:20" ht="27.75">
      <c r="A220" s="193" t="s">
        <v>99</v>
      </c>
      <c r="B220" s="194"/>
      <c r="C220" s="27" t="s">
        <v>30</v>
      </c>
      <c r="D220" s="54">
        <f aca="true" t="shared" si="41" ref="D220:Q220">D217+D172</f>
        <v>92</v>
      </c>
      <c r="E220" s="54">
        <f t="shared" si="41"/>
        <v>99</v>
      </c>
      <c r="F220" s="54">
        <f t="shared" si="41"/>
        <v>4</v>
      </c>
      <c r="G220" s="54">
        <f t="shared" si="41"/>
        <v>4</v>
      </c>
      <c r="H220" s="54">
        <f t="shared" si="41"/>
        <v>0</v>
      </c>
      <c r="I220" s="54">
        <f t="shared" si="41"/>
        <v>0</v>
      </c>
      <c r="J220" s="54">
        <f t="shared" si="41"/>
        <v>0</v>
      </c>
      <c r="K220" s="54">
        <f t="shared" si="41"/>
        <v>0</v>
      </c>
      <c r="L220" s="54">
        <f t="shared" si="41"/>
        <v>0</v>
      </c>
      <c r="M220" s="54">
        <f t="shared" si="41"/>
        <v>0</v>
      </c>
      <c r="N220" s="54">
        <f t="shared" si="41"/>
        <v>0</v>
      </c>
      <c r="O220" s="54">
        <f t="shared" si="41"/>
        <v>0</v>
      </c>
      <c r="P220" s="54">
        <f t="shared" si="41"/>
        <v>0</v>
      </c>
      <c r="Q220" s="54">
        <f t="shared" si="41"/>
        <v>0</v>
      </c>
      <c r="R220" s="54">
        <f t="shared" si="32"/>
        <v>96</v>
      </c>
      <c r="S220" s="54">
        <f t="shared" si="33"/>
        <v>103</v>
      </c>
      <c r="T220" s="54">
        <f t="shared" si="34"/>
        <v>199</v>
      </c>
    </row>
    <row r="221" spans="1:20" ht="27.75">
      <c r="A221" s="195"/>
      <c r="B221" s="196"/>
      <c r="C221" s="27" t="s">
        <v>31</v>
      </c>
      <c r="D221" s="54">
        <f aca="true" t="shared" si="42" ref="D221:Q221">D218+D203</f>
        <v>361</v>
      </c>
      <c r="E221" s="54">
        <f t="shared" si="42"/>
        <v>208</v>
      </c>
      <c r="F221" s="54">
        <f t="shared" si="42"/>
        <v>7</v>
      </c>
      <c r="G221" s="54">
        <f t="shared" si="42"/>
        <v>5</v>
      </c>
      <c r="H221" s="54">
        <f t="shared" si="42"/>
        <v>0</v>
      </c>
      <c r="I221" s="54">
        <f t="shared" si="42"/>
        <v>0</v>
      </c>
      <c r="J221" s="54">
        <f t="shared" si="42"/>
        <v>0</v>
      </c>
      <c r="K221" s="54">
        <f t="shared" si="42"/>
        <v>0</v>
      </c>
      <c r="L221" s="54">
        <f t="shared" si="42"/>
        <v>0</v>
      </c>
      <c r="M221" s="54">
        <f t="shared" si="42"/>
        <v>0</v>
      </c>
      <c r="N221" s="54">
        <f t="shared" si="42"/>
        <v>0</v>
      </c>
      <c r="O221" s="54">
        <f t="shared" si="42"/>
        <v>0</v>
      </c>
      <c r="P221" s="54">
        <f t="shared" si="42"/>
        <v>0</v>
      </c>
      <c r="Q221" s="54">
        <f t="shared" si="42"/>
        <v>0</v>
      </c>
      <c r="R221" s="54">
        <f t="shared" si="32"/>
        <v>368</v>
      </c>
      <c r="S221" s="54">
        <f t="shared" si="33"/>
        <v>213</v>
      </c>
      <c r="T221" s="54">
        <f t="shared" si="34"/>
        <v>581</v>
      </c>
    </row>
    <row r="222" spans="1:20" ht="27.75">
      <c r="A222" s="197"/>
      <c r="B222" s="198"/>
      <c r="C222" s="27" t="s">
        <v>86</v>
      </c>
      <c r="D222" s="54">
        <f aca="true" t="shared" si="43" ref="D222:Q222">D219+D204</f>
        <v>2</v>
      </c>
      <c r="E222" s="54">
        <f t="shared" si="43"/>
        <v>0</v>
      </c>
      <c r="F222" s="54">
        <f t="shared" si="43"/>
        <v>0</v>
      </c>
      <c r="G222" s="54">
        <f t="shared" si="43"/>
        <v>0</v>
      </c>
      <c r="H222" s="54">
        <f t="shared" si="43"/>
        <v>0</v>
      </c>
      <c r="I222" s="54">
        <f t="shared" si="43"/>
        <v>0</v>
      </c>
      <c r="J222" s="54">
        <f t="shared" si="43"/>
        <v>0</v>
      </c>
      <c r="K222" s="54">
        <f t="shared" si="43"/>
        <v>0</v>
      </c>
      <c r="L222" s="54">
        <f t="shared" si="43"/>
        <v>0</v>
      </c>
      <c r="M222" s="54">
        <f t="shared" si="43"/>
        <v>0</v>
      </c>
      <c r="N222" s="54">
        <f t="shared" si="43"/>
        <v>0</v>
      </c>
      <c r="O222" s="54">
        <f t="shared" si="43"/>
        <v>0</v>
      </c>
      <c r="P222" s="54">
        <f t="shared" si="43"/>
        <v>0</v>
      </c>
      <c r="Q222" s="54">
        <f t="shared" si="43"/>
        <v>0</v>
      </c>
      <c r="R222" s="54">
        <f>R219+R204</f>
        <v>2</v>
      </c>
      <c r="S222" s="54">
        <f>S219+S204</f>
        <v>0</v>
      </c>
      <c r="T222" s="54">
        <f>T219+T204</f>
        <v>2</v>
      </c>
    </row>
    <row r="223" spans="18:20" ht="27.75">
      <c r="R223" s="7"/>
      <c r="S223" s="7"/>
      <c r="T223" s="7"/>
    </row>
  </sheetData>
  <sheetProtection/>
  <mergeCells count="133">
    <mergeCell ref="A15:A32"/>
    <mergeCell ref="A39:A61"/>
    <mergeCell ref="A64:A79"/>
    <mergeCell ref="B130:B131"/>
    <mergeCell ref="B183:B184"/>
    <mergeCell ref="B162:B163"/>
    <mergeCell ref="B164:B165"/>
    <mergeCell ref="B134:B135"/>
    <mergeCell ref="A92:B94"/>
    <mergeCell ref="A116:B117"/>
    <mergeCell ref="B179:B180"/>
    <mergeCell ref="B181:B182"/>
    <mergeCell ref="A197:B198"/>
    <mergeCell ref="A199:B200"/>
    <mergeCell ref="B132:B133"/>
    <mergeCell ref="B154:B156"/>
    <mergeCell ref="B157:B159"/>
    <mergeCell ref="A148:B149"/>
    <mergeCell ref="A150:B151"/>
    <mergeCell ref="B136:B137"/>
    <mergeCell ref="A193:B194"/>
    <mergeCell ref="A213:B213"/>
    <mergeCell ref="B128:B129"/>
    <mergeCell ref="P116:Q116"/>
    <mergeCell ref="A124:B125"/>
    <mergeCell ref="A128:A133"/>
    <mergeCell ref="A191:B192"/>
    <mergeCell ref="B172:B174"/>
    <mergeCell ref="B160:B161"/>
    <mergeCell ref="B170:B171"/>
    <mergeCell ref="A195:B196"/>
    <mergeCell ref="B142:B143"/>
    <mergeCell ref="B185:B186"/>
    <mergeCell ref="B177:B178"/>
    <mergeCell ref="A146:B147"/>
    <mergeCell ref="B187:B188"/>
    <mergeCell ref="A134:A145"/>
    <mergeCell ref="B166:B167"/>
    <mergeCell ref="B168:B169"/>
    <mergeCell ref="A175:B176"/>
    <mergeCell ref="B74:B75"/>
    <mergeCell ref="B78:B79"/>
    <mergeCell ref="B72:B73"/>
    <mergeCell ref="B76:B77"/>
    <mergeCell ref="B59:B61"/>
    <mergeCell ref="A95:B95"/>
    <mergeCell ref="B70:B71"/>
    <mergeCell ref="A90:B91"/>
    <mergeCell ref="A217:B219"/>
    <mergeCell ref="A220:B222"/>
    <mergeCell ref="A203:B205"/>
    <mergeCell ref="A206:B206"/>
    <mergeCell ref="A210:B212"/>
    <mergeCell ref="A201:B202"/>
    <mergeCell ref="A207:B209"/>
    <mergeCell ref="A215:B216"/>
    <mergeCell ref="A214:B214"/>
    <mergeCell ref="B31:B32"/>
    <mergeCell ref="B189:B190"/>
    <mergeCell ref="A152:A159"/>
    <mergeCell ref="A160:A174"/>
    <mergeCell ref="A177:A186"/>
    <mergeCell ref="B138:B139"/>
    <mergeCell ref="B140:B141"/>
    <mergeCell ref="B144:B145"/>
    <mergeCell ref="B152:B153"/>
    <mergeCell ref="A187:A190"/>
    <mergeCell ref="B57:B58"/>
    <mergeCell ref="L116:M116"/>
    <mergeCell ref="A80:B81"/>
    <mergeCell ref="B41:B43"/>
    <mergeCell ref="A62:B63"/>
    <mergeCell ref="B47:B48"/>
    <mergeCell ref="A88:B89"/>
    <mergeCell ref="B68:B69"/>
    <mergeCell ref="B66:B67"/>
    <mergeCell ref="B51:B52"/>
    <mergeCell ref="B25:B26"/>
    <mergeCell ref="B23:B24"/>
    <mergeCell ref="A97:B99"/>
    <mergeCell ref="R116:T116"/>
    <mergeCell ref="J116:K116"/>
    <mergeCell ref="N116:O116"/>
    <mergeCell ref="B53:B54"/>
    <mergeCell ref="B55:B56"/>
    <mergeCell ref="A33:B34"/>
    <mergeCell ref="B64:B65"/>
    <mergeCell ref="C3:C4"/>
    <mergeCell ref="B17:B18"/>
    <mergeCell ref="A11:B12"/>
    <mergeCell ref="A100:B102"/>
    <mergeCell ref="A84:B85"/>
    <mergeCell ref="A82:B83"/>
    <mergeCell ref="B21:B22"/>
    <mergeCell ref="B19:B20"/>
    <mergeCell ref="B49:B50"/>
    <mergeCell ref="B27:B28"/>
    <mergeCell ref="A2:T2"/>
    <mergeCell ref="A3:B4"/>
    <mergeCell ref="P3:Q3"/>
    <mergeCell ref="J3:K3"/>
    <mergeCell ref="R3:T3"/>
    <mergeCell ref="L3:M3"/>
    <mergeCell ref="N3:O3"/>
    <mergeCell ref="D3:E3"/>
    <mergeCell ref="F3:G3"/>
    <mergeCell ref="H3:I3"/>
    <mergeCell ref="B15:B16"/>
    <mergeCell ref="A5:B6"/>
    <mergeCell ref="A7:B8"/>
    <mergeCell ref="A9:B10"/>
    <mergeCell ref="A35:B36"/>
    <mergeCell ref="B44:B46"/>
    <mergeCell ref="B39:B40"/>
    <mergeCell ref="A37:B38"/>
    <mergeCell ref="B29:B30"/>
    <mergeCell ref="A13:B14"/>
    <mergeCell ref="A104:B104"/>
    <mergeCell ref="A115:T115"/>
    <mergeCell ref="A107:B109"/>
    <mergeCell ref="A110:B112"/>
    <mergeCell ref="A86:B87"/>
    <mergeCell ref="A103:B103"/>
    <mergeCell ref="A96:B96"/>
    <mergeCell ref="A120:B121"/>
    <mergeCell ref="A126:B127"/>
    <mergeCell ref="A118:B119"/>
    <mergeCell ref="H116:I116"/>
    <mergeCell ref="A105:B106"/>
    <mergeCell ref="C116:C117"/>
    <mergeCell ref="F116:G116"/>
    <mergeCell ref="D116:E116"/>
    <mergeCell ref="A122:B123"/>
  </mergeCells>
  <printOptions horizontalCentered="1" verticalCentered="1"/>
  <pageMargins left="0.07874015748031496" right="0.35433070866141736" top="0" bottom="0.1968503937007874" header="0" footer="0"/>
  <pageSetup horizontalDpi="200" verticalDpi="200" orientation="portrait" paperSize="9" scale="59" r:id="rId1"/>
  <rowBreaks count="10" manualBreakCount="10">
    <brk id="32" max="255" man="1"/>
    <brk id="63" max="255" man="1"/>
    <brk id="89" max="255" man="1"/>
    <brk id="112" max="255" man="1"/>
    <brk id="114" max="255" man="1"/>
    <brk id="133" max="255" man="1"/>
    <brk id="151" max="255" man="1"/>
    <brk id="176" max="255" man="1"/>
    <brk id="192" max="255" man="1"/>
    <brk id="2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218"/>
  <sheetViews>
    <sheetView rightToLeft="1" zoomScale="70" zoomScaleNormal="70" zoomScalePageLayoutView="0" workbookViewId="0" topLeftCell="E2">
      <selection activeCell="A2" sqref="A2:AH3"/>
    </sheetView>
  </sheetViews>
  <sheetFormatPr defaultColWidth="9.00390625" defaultRowHeight="15"/>
  <cols>
    <col min="1" max="1" width="6.140625" style="4" customWidth="1"/>
    <col min="2" max="2" width="15.421875" style="4" customWidth="1"/>
    <col min="3" max="3" width="10.7109375" style="4" customWidth="1"/>
    <col min="4" max="4" width="8.8515625" style="4" customWidth="1"/>
    <col min="5" max="5" width="9.7109375" style="4" customWidth="1"/>
    <col min="6" max="6" width="8.00390625" style="4" customWidth="1"/>
    <col min="7" max="7" width="7.7109375" style="4" customWidth="1"/>
    <col min="8" max="9" width="7.8515625" style="4" customWidth="1"/>
    <col min="10" max="10" width="7.421875" style="4" customWidth="1"/>
    <col min="11" max="11" width="8.00390625" style="4" customWidth="1"/>
    <col min="12" max="12" width="7.00390625" style="4" customWidth="1"/>
    <col min="13" max="13" width="7.28125" style="4" customWidth="1"/>
    <col min="14" max="14" width="7.00390625" style="4" customWidth="1"/>
    <col min="15" max="15" width="7.7109375" style="4" customWidth="1"/>
    <col min="16" max="16" width="7.00390625" style="4" customWidth="1"/>
    <col min="17" max="17" width="7.421875" style="4" customWidth="1"/>
    <col min="18" max="18" width="7.28125" style="4" customWidth="1"/>
    <col min="19" max="20" width="7.421875" style="4" customWidth="1"/>
    <col min="21" max="21" width="6.421875" style="4" customWidth="1"/>
    <col min="22" max="22" width="6.57421875" style="4" customWidth="1"/>
    <col min="23" max="23" width="6.7109375" style="4" customWidth="1"/>
    <col min="24" max="24" width="5.00390625" style="4" bestFit="1" customWidth="1"/>
    <col min="25" max="25" width="7.28125" style="4" customWidth="1"/>
    <col min="26" max="26" width="7.7109375" style="4" customWidth="1"/>
    <col min="27" max="27" width="8.421875" style="4" customWidth="1"/>
    <col min="28" max="28" width="7.421875" style="4" customWidth="1"/>
    <col min="29" max="29" width="8.28125" style="4" customWidth="1"/>
    <col min="30" max="30" width="7.7109375" style="4" customWidth="1"/>
    <col min="31" max="31" width="8.57421875" style="4" customWidth="1"/>
    <col min="32" max="32" width="9.28125" style="4" customWidth="1"/>
    <col min="33" max="33" width="8.7109375" style="4" customWidth="1"/>
    <col min="34" max="34" width="14.140625" style="4" customWidth="1"/>
    <col min="35" max="35" width="9.00390625" style="4" customWidth="1"/>
    <col min="36" max="38" width="9.140625" style="0" customWidth="1"/>
    <col min="39" max="16384" width="9.00390625" style="4" customWidth="1"/>
  </cols>
  <sheetData>
    <row r="1" spans="1:34" ht="30.75" customHeight="1">
      <c r="A1" s="182" t="s">
        <v>335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4" ht="44.25" customHeight="1">
      <c r="A2" s="187" t="s">
        <v>10</v>
      </c>
      <c r="B2" s="214"/>
      <c r="C2" s="188"/>
      <c r="D2" s="164" t="s">
        <v>11</v>
      </c>
      <c r="E2" s="164"/>
      <c r="F2" s="164" t="s">
        <v>203</v>
      </c>
      <c r="G2" s="164"/>
      <c r="H2" s="164" t="s">
        <v>100</v>
      </c>
      <c r="I2" s="164"/>
      <c r="J2" s="164" t="s">
        <v>13</v>
      </c>
      <c r="K2" s="164"/>
      <c r="L2" s="164" t="s">
        <v>101</v>
      </c>
      <c r="M2" s="164"/>
      <c r="N2" s="164" t="s">
        <v>122</v>
      </c>
      <c r="O2" s="164"/>
      <c r="P2" s="164" t="s">
        <v>16</v>
      </c>
      <c r="Q2" s="164"/>
      <c r="R2" s="164" t="s">
        <v>102</v>
      </c>
      <c r="S2" s="164"/>
      <c r="T2" s="164" t="s">
        <v>103</v>
      </c>
      <c r="U2" s="164"/>
      <c r="V2" s="164" t="s">
        <v>104</v>
      </c>
      <c r="W2" s="164"/>
      <c r="X2" s="164" t="s">
        <v>105</v>
      </c>
      <c r="Y2" s="164"/>
      <c r="Z2" s="164" t="s">
        <v>106</v>
      </c>
      <c r="AA2" s="164"/>
      <c r="AB2" s="164" t="s">
        <v>107</v>
      </c>
      <c r="AC2" s="164"/>
      <c r="AD2" s="164" t="s">
        <v>108</v>
      </c>
      <c r="AE2" s="164"/>
      <c r="AF2" s="175" t="s">
        <v>27</v>
      </c>
      <c r="AG2" s="175"/>
      <c r="AH2" s="175"/>
    </row>
    <row r="3" spans="1:34" ht="44.25" customHeight="1">
      <c r="A3" s="191"/>
      <c r="B3" s="215"/>
      <c r="C3" s="192"/>
      <c r="D3" s="34" t="s">
        <v>1</v>
      </c>
      <c r="E3" s="34" t="s">
        <v>2</v>
      </c>
      <c r="F3" s="34" t="s">
        <v>1</v>
      </c>
      <c r="G3" s="34" t="s">
        <v>2</v>
      </c>
      <c r="H3" s="34" t="s">
        <v>1</v>
      </c>
      <c r="I3" s="34" t="s">
        <v>2</v>
      </c>
      <c r="J3" s="34" t="s">
        <v>1</v>
      </c>
      <c r="K3" s="34" t="s">
        <v>2</v>
      </c>
      <c r="L3" s="34" t="s">
        <v>1</v>
      </c>
      <c r="M3" s="34" t="s">
        <v>2</v>
      </c>
      <c r="N3" s="34" t="s">
        <v>1</v>
      </c>
      <c r="O3" s="34" t="s">
        <v>2</v>
      </c>
      <c r="P3" s="34" t="s">
        <v>1</v>
      </c>
      <c r="Q3" s="34" t="s">
        <v>2</v>
      </c>
      <c r="R3" s="34" t="s">
        <v>1</v>
      </c>
      <c r="S3" s="34" t="s">
        <v>2</v>
      </c>
      <c r="T3" s="34" t="s">
        <v>1</v>
      </c>
      <c r="U3" s="34" t="s">
        <v>2</v>
      </c>
      <c r="V3" s="34" t="s">
        <v>1</v>
      </c>
      <c r="W3" s="34" t="s">
        <v>2</v>
      </c>
      <c r="X3" s="34" t="s">
        <v>1</v>
      </c>
      <c r="Y3" s="34" t="s">
        <v>2</v>
      </c>
      <c r="Z3" s="34" t="s">
        <v>1</v>
      </c>
      <c r="AA3" s="34" t="s">
        <v>2</v>
      </c>
      <c r="AB3" s="34" t="s">
        <v>1</v>
      </c>
      <c r="AC3" s="34" t="s">
        <v>2</v>
      </c>
      <c r="AD3" s="34" t="s">
        <v>1</v>
      </c>
      <c r="AE3" s="34" t="s">
        <v>2</v>
      </c>
      <c r="AF3" s="34" t="s">
        <v>1</v>
      </c>
      <c r="AG3" s="34" t="s">
        <v>2</v>
      </c>
      <c r="AH3" s="34" t="s">
        <v>24</v>
      </c>
    </row>
    <row r="4" spans="1:34" ht="43.5" customHeight="1">
      <c r="A4" s="181" t="s">
        <v>35</v>
      </c>
      <c r="B4" s="181"/>
      <c r="C4" s="32" t="s">
        <v>31</v>
      </c>
      <c r="D4" s="39">
        <v>140</v>
      </c>
      <c r="E4" s="39">
        <v>83</v>
      </c>
      <c r="F4" s="39">
        <v>79</v>
      </c>
      <c r="G4" s="39">
        <v>51</v>
      </c>
      <c r="H4" s="39">
        <v>9</v>
      </c>
      <c r="I4" s="39">
        <v>2</v>
      </c>
      <c r="J4" s="39">
        <v>95</v>
      </c>
      <c r="K4" s="39">
        <v>51</v>
      </c>
      <c r="L4" s="39">
        <v>82</v>
      </c>
      <c r="M4" s="39">
        <v>27</v>
      </c>
      <c r="N4" s="39">
        <v>92</v>
      </c>
      <c r="O4" s="39">
        <v>27</v>
      </c>
      <c r="P4" s="39">
        <v>89</v>
      </c>
      <c r="Q4" s="39">
        <v>38</v>
      </c>
      <c r="R4" s="39">
        <v>37</v>
      </c>
      <c r="S4" s="39">
        <v>8</v>
      </c>
      <c r="T4" s="39">
        <v>40</v>
      </c>
      <c r="U4" s="39">
        <v>4</v>
      </c>
      <c r="V4" s="39">
        <v>45</v>
      </c>
      <c r="W4" s="39">
        <v>10</v>
      </c>
      <c r="X4" s="39">
        <v>12</v>
      </c>
      <c r="Y4" s="39">
        <v>0</v>
      </c>
      <c r="Z4" s="39">
        <v>33</v>
      </c>
      <c r="AA4" s="39">
        <v>20</v>
      </c>
      <c r="AB4" s="39">
        <v>100</v>
      </c>
      <c r="AC4" s="39">
        <v>29</v>
      </c>
      <c r="AD4" s="39">
        <v>14</v>
      </c>
      <c r="AE4" s="39">
        <v>10</v>
      </c>
      <c r="AF4" s="56">
        <f>AD4+AB4+Z4+X4+V4+T4+R4+P4+N4+L4+J4+H4+F4+D4</f>
        <v>867</v>
      </c>
      <c r="AG4" s="56">
        <f>AE4+AC4+AA4+Y4+W4+U4+S4+Q4+O4+M4+K4+I4+G4+E4</f>
        <v>360</v>
      </c>
      <c r="AH4" s="56">
        <f>AG4+AF4</f>
        <v>1227</v>
      </c>
    </row>
    <row r="5" spans="1:34" ht="43.5" customHeight="1">
      <c r="A5" s="181"/>
      <c r="B5" s="181"/>
      <c r="C5" s="32" t="s">
        <v>26</v>
      </c>
      <c r="D5" s="39">
        <v>2</v>
      </c>
      <c r="E5" s="39">
        <v>1</v>
      </c>
      <c r="F5" s="39">
        <v>1</v>
      </c>
      <c r="G5" s="39">
        <v>0</v>
      </c>
      <c r="H5" s="39">
        <v>0</v>
      </c>
      <c r="I5" s="39">
        <v>1</v>
      </c>
      <c r="J5" s="39">
        <v>1</v>
      </c>
      <c r="K5" s="39">
        <v>0</v>
      </c>
      <c r="L5" s="39">
        <v>0</v>
      </c>
      <c r="M5" s="39">
        <v>2</v>
      </c>
      <c r="N5" s="39">
        <v>0</v>
      </c>
      <c r="O5" s="39">
        <v>2</v>
      </c>
      <c r="P5" s="39">
        <v>2</v>
      </c>
      <c r="Q5" s="39">
        <v>1</v>
      </c>
      <c r="R5" s="39">
        <v>1</v>
      </c>
      <c r="S5" s="39">
        <v>1</v>
      </c>
      <c r="T5" s="39">
        <v>1</v>
      </c>
      <c r="U5" s="39">
        <v>0</v>
      </c>
      <c r="V5" s="39">
        <v>1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56">
        <f aca="true" t="shared" si="0" ref="AF5:AF69">AD5+AB5+Z5+X5+V5+T5+R5+P5+N5+L5+J5+H5+F5+D5</f>
        <v>9</v>
      </c>
      <c r="AG5" s="56">
        <f aca="true" t="shared" si="1" ref="AG5:AG69">AE5+AC5+AA5+Y5+W5+U5+S5+Q5+O5+M5+K5+I5+G5+E5</f>
        <v>8</v>
      </c>
      <c r="AH5" s="56">
        <f aca="true" t="shared" si="2" ref="AH5:AH68">AG5+AF5</f>
        <v>17</v>
      </c>
    </row>
    <row r="6" spans="1:34" ht="43.5" customHeight="1">
      <c r="A6" s="181" t="s">
        <v>87</v>
      </c>
      <c r="B6" s="181"/>
      <c r="C6" s="32" t="s">
        <v>31</v>
      </c>
      <c r="D6" s="39">
        <v>77</v>
      </c>
      <c r="E6" s="39">
        <v>41</v>
      </c>
      <c r="F6" s="39">
        <v>40</v>
      </c>
      <c r="G6" s="39">
        <v>25</v>
      </c>
      <c r="H6" s="39">
        <v>3</v>
      </c>
      <c r="I6" s="39">
        <v>1</v>
      </c>
      <c r="J6" s="39">
        <v>3</v>
      </c>
      <c r="K6" s="39">
        <v>9</v>
      </c>
      <c r="L6" s="39">
        <v>12</v>
      </c>
      <c r="M6" s="39">
        <v>5</v>
      </c>
      <c r="N6" s="39">
        <v>5</v>
      </c>
      <c r="O6" s="39">
        <v>4</v>
      </c>
      <c r="P6" s="39">
        <v>11</v>
      </c>
      <c r="Q6" s="39">
        <v>5</v>
      </c>
      <c r="R6" s="39">
        <v>5</v>
      </c>
      <c r="S6" s="39">
        <v>2</v>
      </c>
      <c r="T6" s="39">
        <v>1</v>
      </c>
      <c r="U6" s="39">
        <v>1</v>
      </c>
      <c r="V6" s="39">
        <v>4</v>
      </c>
      <c r="W6" s="39">
        <v>2</v>
      </c>
      <c r="X6" s="39">
        <v>0</v>
      </c>
      <c r="Y6" s="39">
        <v>0</v>
      </c>
      <c r="Z6" s="39">
        <v>11</v>
      </c>
      <c r="AA6" s="39">
        <v>6</v>
      </c>
      <c r="AB6" s="39">
        <v>14</v>
      </c>
      <c r="AC6" s="39">
        <v>6</v>
      </c>
      <c r="AD6" s="39">
        <v>4</v>
      </c>
      <c r="AE6" s="39">
        <v>1</v>
      </c>
      <c r="AF6" s="56">
        <f t="shared" si="0"/>
        <v>190</v>
      </c>
      <c r="AG6" s="56">
        <f t="shared" si="1"/>
        <v>108</v>
      </c>
      <c r="AH6" s="56">
        <f t="shared" si="2"/>
        <v>298</v>
      </c>
    </row>
    <row r="7" spans="1:34" ht="43.5" customHeight="1">
      <c r="A7" s="181"/>
      <c r="B7" s="181"/>
      <c r="C7" s="32" t="s">
        <v>26</v>
      </c>
      <c r="D7" s="39">
        <v>11</v>
      </c>
      <c r="E7" s="39">
        <v>4</v>
      </c>
      <c r="F7" s="39">
        <v>7</v>
      </c>
      <c r="G7" s="39">
        <v>1</v>
      </c>
      <c r="H7" s="39">
        <v>2</v>
      </c>
      <c r="I7" s="39">
        <v>0</v>
      </c>
      <c r="J7" s="39">
        <v>0</v>
      </c>
      <c r="K7" s="39">
        <v>1</v>
      </c>
      <c r="L7" s="39">
        <v>10</v>
      </c>
      <c r="M7" s="39">
        <v>0</v>
      </c>
      <c r="N7" s="39">
        <v>4</v>
      </c>
      <c r="O7" s="39">
        <v>0</v>
      </c>
      <c r="P7" s="39">
        <v>1</v>
      </c>
      <c r="Q7" s="39">
        <v>0</v>
      </c>
      <c r="R7" s="39">
        <v>2</v>
      </c>
      <c r="S7" s="39">
        <v>0</v>
      </c>
      <c r="T7" s="39">
        <v>2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1</v>
      </c>
      <c r="AA7" s="39">
        <v>0</v>
      </c>
      <c r="AB7" s="39">
        <v>2</v>
      </c>
      <c r="AC7" s="39">
        <v>0</v>
      </c>
      <c r="AD7" s="39">
        <v>1</v>
      </c>
      <c r="AE7" s="39">
        <v>0</v>
      </c>
      <c r="AF7" s="56">
        <f t="shared" si="0"/>
        <v>43</v>
      </c>
      <c r="AG7" s="56">
        <f t="shared" si="1"/>
        <v>6</v>
      </c>
      <c r="AH7" s="56">
        <f t="shared" si="2"/>
        <v>49</v>
      </c>
    </row>
    <row r="8" spans="1:34" ht="43.5" customHeight="1">
      <c r="A8" s="181" t="s">
        <v>37</v>
      </c>
      <c r="B8" s="181"/>
      <c r="C8" s="32" t="s">
        <v>31</v>
      </c>
      <c r="D8" s="59">
        <v>45</v>
      </c>
      <c r="E8" s="59">
        <v>115</v>
      </c>
      <c r="F8" s="59">
        <v>11</v>
      </c>
      <c r="G8" s="59">
        <v>24</v>
      </c>
      <c r="H8" s="59">
        <v>8</v>
      </c>
      <c r="I8" s="59">
        <v>3</v>
      </c>
      <c r="J8" s="59">
        <v>26</v>
      </c>
      <c r="K8" s="59">
        <v>39</v>
      </c>
      <c r="L8" s="59">
        <v>13</v>
      </c>
      <c r="M8" s="59">
        <v>14</v>
      </c>
      <c r="N8" s="59">
        <v>1</v>
      </c>
      <c r="O8" s="59">
        <v>12</v>
      </c>
      <c r="P8" s="59">
        <v>3</v>
      </c>
      <c r="Q8" s="59">
        <v>8</v>
      </c>
      <c r="R8" s="59">
        <v>3</v>
      </c>
      <c r="S8" s="59">
        <v>5</v>
      </c>
      <c r="T8" s="59">
        <v>3</v>
      </c>
      <c r="U8" s="59">
        <v>2</v>
      </c>
      <c r="V8" s="59">
        <v>10</v>
      </c>
      <c r="W8" s="59">
        <v>2</v>
      </c>
      <c r="X8" s="59">
        <v>1</v>
      </c>
      <c r="Y8" s="59">
        <v>1</v>
      </c>
      <c r="Z8" s="59">
        <v>0</v>
      </c>
      <c r="AA8" s="59">
        <v>4</v>
      </c>
      <c r="AB8" s="59">
        <v>4</v>
      </c>
      <c r="AC8" s="59">
        <v>7</v>
      </c>
      <c r="AD8" s="59">
        <v>0</v>
      </c>
      <c r="AE8" s="59">
        <v>1</v>
      </c>
      <c r="AF8" s="56">
        <f t="shared" si="0"/>
        <v>128</v>
      </c>
      <c r="AG8" s="56">
        <f t="shared" si="1"/>
        <v>237</v>
      </c>
      <c r="AH8" s="56">
        <f t="shared" si="2"/>
        <v>365</v>
      </c>
    </row>
    <row r="9" spans="1:34" ht="43.5" customHeight="1">
      <c r="A9" s="181"/>
      <c r="B9" s="181"/>
      <c r="C9" s="32" t="s">
        <v>26</v>
      </c>
      <c r="D9" s="59">
        <v>1</v>
      </c>
      <c r="E9" s="59">
        <v>2</v>
      </c>
      <c r="F9" s="59">
        <v>0</v>
      </c>
      <c r="G9" s="59">
        <v>0</v>
      </c>
      <c r="H9" s="59">
        <v>1</v>
      </c>
      <c r="I9" s="59">
        <v>0</v>
      </c>
      <c r="J9" s="59">
        <v>0</v>
      </c>
      <c r="K9" s="59">
        <v>1</v>
      </c>
      <c r="L9" s="59">
        <v>0</v>
      </c>
      <c r="M9" s="59">
        <v>0</v>
      </c>
      <c r="N9" s="59">
        <v>0</v>
      </c>
      <c r="O9" s="59">
        <v>1</v>
      </c>
      <c r="P9" s="59">
        <v>0</v>
      </c>
      <c r="Q9" s="59">
        <v>1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1</v>
      </c>
      <c r="AA9" s="59">
        <v>0</v>
      </c>
      <c r="AB9" s="59">
        <v>1</v>
      </c>
      <c r="AC9" s="59">
        <v>0</v>
      </c>
      <c r="AD9" s="59">
        <v>0</v>
      </c>
      <c r="AE9" s="59">
        <v>0</v>
      </c>
      <c r="AF9" s="56">
        <f t="shared" si="0"/>
        <v>4</v>
      </c>
      <c r="AG9" s="56">
        <f t="shared" si="1"/>
        <v>5</v>
      </c>
      <c r="AH9" s="56">
        <f t="shared" si="2"/>
        <v>9</v>
      </c>
    </row>
    <row r="10" spans="1:34" ht="43.5" customHeight="1">
      <c r="A10" s="181" t="s">
        <v>88</v>
      </c>
      <c r="B10" s="181"/>
      <c r="C10" s="32" t="s">
        <v>31</v>
      </c>
      <c r="D10" s="39">
        <v>41</v>
      </c>
      <c r="E10" s="39">
        <v>40</v>
      </c>
      <c r="F10" s="39">
        <v>38</v>
      </c>
      <c r="G10" s="39">
        <v>18</v>
      </c>
      <c r="H10" s="39">
        <v>2</v>
      </c>
      <c r="I10" s="39">
        <v>0</v>
      </c>
      <c r="J10" s="39">
        <v>15</v>
      </c>
      <c r="K10" s="39">
        <v>8</v>
      </c>
      <c r="L10" s="39">
        <v>11</v>
      </c>
      <c r="M10" s="39">
        <v>9</v>
      </c>
      <c r="N10" s="39">
        <v>14</v>
      </c>
      <c r="O10" s="39">
        <v>6</v>
      </c>
      <c r="P10" s="39">
        <v>7</v>
      </c>
      <c r="Q10" s="39">
        <v>9</v>
      </c>
      <c r="R10" s="39">
        <v>5</v>
      </c>
      <c r="S10" s="39">
        <v>2</v>
      </c>
      <c r="T10" s="39">
        <v>9</v>
      </c>
      <c r="U10" s="39">
        <v>1</v>
      </c>
      <c r="V10" s="39">
        <v>6</v>
      </c>
      <c r="W10" s="39">
        <v>0</v>
      </c>
      <c r="X10" s="39">
        <v>0</v>
      </c>
      <c r="Y10" s="39">
        <v>1</v>
      </c>
      <c r="Z10" s="39">
        <v>13</v>
      </c>
      <c r="AA10" s="39">
        <v>11</v>
      </c>
      <c r="AB10" s="39">
        <v>22</v>
      </c>
      <c r="AC10" s="39">
        <v>12</v>
      </c>
      <c r="AD10" s="39">
        <v>6</v>
      </c>
      <c r="AE10" s="39">
        <v>4</v>
      </c>
      <c r="AF10" s="56">
        <f t="shared" si="0"/>
        <v>189</v>
      </c>
      <c r="AG10" s="56">
        <f t="shared" si="1"/>
        <v>121</v>
      </c>
      <c r="AH10" s="56">
        <f t="shared" si="2"/>
        <v>310</v>
      </c>
    </row>
    <row r="11" spans="1:34" ht="43.5" customHeight="1">
      <c r="A11" s="181"/>
      <c r="B11" s="181"/>
      <c r="C11" s="32" t="s">
        <v>26</v>
      </c>
      <c r="D11" s="39">
        <v>1</v>
      </c>
      <c r="E11" s="39">
        <v>6</v>
      </c>
      <c r="F11" s="39">
        <v>0</v>
      </c>
      <c r="G11" s="39">
        <v>2</v>
      </c>
      <c r="H11" s="39">
        <v>1</v>
      </c>
      <c r="I11" s="39">
        <v>0</v>
      </c>
      <c r="J11" s="39">
        <v>1</v>
      </c>
      <c r="K11" s="39">
        <v>0</v>
      </c>
      <c r="L11" s="39">
        <v>2</v>
      </c>
      <c r="M11" s="39">
        <v>1</v>
      </c>
      <c r="N11" s="39">
        <v>0</v>
      </c>
      <c r="O11" s="39">
        <v>1</v>
      </c>
      <c r="P11" s="39">
        <v>0</v>
      </c>
      <c r="Q11" s="39">
        <v>2</v>
      </c>
      <c r="R11" s="39">
        <v>0</v>
      </c>
      <c r="S11" s="39">
        <v>0</v>
      </c>
      <c r="T11" s="39">
        <v>3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2</v>
      </c>
      <c r="AA11" s="39">
        <v>1</v>
      </c>
      <c r="AB11" s="39">
        <v>3</v>
      </c>
      <c r="AC11" s="39">
        <v>2</v>
      </c>
      <c r="AD11" s="39">
        <v>2</v>
      </c>
      <c r="AE11" s="39">
        <v>1</v>
      </c>
      <c r="AF11" s="56">
        <f t="shared" si="0"/>
        <v>15</v>
      </c>
      <c r="AG11" s="56">
        <f t="shared" si="1"/>
        <v>16</v>
      </c>
      <c r="AH11" s="56">
        <f t="shared" si="2"/>
        <v>31</v>
      </c>
    </row>
    <row r="12" spans="1:34" ht="43.5" customHeight="1">
      <c r="A12" s="181" t="s">
        <v>39</v>
      </c>
      <c r="B12" s="181"/>
      <c r="C12" s="32" t="s">
        <v>31</v>
      </c>
      <c r="D12" s="39">
        <v>41</v>
      </c>
      <c r="E12" s="39">
        <v>58</v>
      </c>
      <c r="F12" s="39">
        <v>14</v>
      </c>
      <c r="G12" s="39">
        <v>18</v>
      </c>
      <c r="H12" s="39">
        <v>0</v>
      </c>
      <c r="I12" s="39">
        <v>3</v>
      </c>
      <c r="J12" s="39">
        <v>6</v>
      </c>
      <c r="K12" s="39">
        <v>10</v>
      </c>
      <c r="L12" s="39">
        <v>5</v>
      </c>
      <c r="M12" s="39">
        <v>5</v>
      </c>
      <c r="N12" s="39">
        <v>6</v>
      </c>
      <c r="O12" s="39">
        <v>8</v>
      </c>
      <c r="P12" s="39">
        <v>5</v>
      </c>
      <c r="Q12" s="39">
        <v>7</v>
      </c>
      <c r="R12" s="39">
        <v>2</v>
      </c>
      <c r="S12" s="39">
        <v>1</v>
      </c>
      <c r="T12" s="39">
        <v>2</v>
      </c>
      <c r="U12" s="39">
        <v>0</v>
      </c>
      <c r="V12" s="39">
        <v>2</v>
      </c>
      <c r="W12" s="39">
        <v>2</v>
      </c>
      <c r="X12" s="39">
        <v>0</v>
      </c>
      <c r="Y12" s="39">
        <v>0</v>
      </c>
      <c r="Z12" s="39">
        <v>5</v>
      </c>
      <c r="AA12" s="39">
        <v>6</v>
      </c>
      <c r="AB12" s="39">
        <v>4</v>
      </c>
      <c r="AC12" s="39">
        <v>3</v>
      </c>
      <c r="AD12" s="39">
        <v>7</v>
      </c>
      <c r="AE12" s="39">
        <v>7</v>
      </c>
      <c r="AF12" s="56">
        <f t="shared" si="0"/>
        <v>99</v>
      </c>
      <c r="AG12" s="56">
        <f t="shared" si="1"/>
        <v>128</v>
      </c>
      <c r="AH12" s="56">
        <f t="shared" si="2"/>
        <v>227</v>
      </c>
    </row>
    <row r="13" spans="1:34" ht="43.5" customHeight="1">
      <c r="A13" s="181"/>
      <c r="B13" s="181"/>
      <c r="C13" s="32" t="s">
        <v>26</v>
      </c>
      <c r="D13" s="39">
        <v>1</v>
      </c>
      <c r="E13" s="39">
        <v>0</v>
      </c>
      <c r="F13" s="39">
        <v>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2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1</v>
      </c>
      <c r="AC13" s="39">
        <v>0</v>
      </c>
      <c r="AD13" s="39">
        <v>0</v>
      </c>
      <c r="AE13" s="39">
        <v>0</v>
      </c>
      <c r="AF13" s="56">
        <f t="shared" si="0"/>
        <v>3</v>
      </c>
      <c r="AG13" s="56">
        <f t="shared" si="1"/>
        <v>2</v>
      </c>
      <c r="AH13" s="56">
        <f t="shared" si="2"/>
        <v>5</v>
      </c>
    </row>
    <row r="14" spans="1:34" ht="43.5" customHeight="1">
      <c r="A14" s="186" t="s">
        <v>89</v>
      </c>
      <c r="B14" s="184" t="s">
        <v>125</v>
      </c>
      <c r="C14" s="29" t="s">
        <v>31</v>
      </c>
      <c r="D14" s="31">
        <v>19</v>
      </c>
      <c r="E14" s="31">
        <v>6</v>
      </c>
      <c r="F14" s="31">
        <v>8</v>
      </c>
      <c r="G14" s="31">
        <v>1</v>
      </c>
      <c r="H14" s="31">
        <v>0</v>
      </c>
      <c r="I14" s="31">
        <v>0</v>
      </c>
      <c r="J14" s="31">
        <v>2</v>
      </c>
      <c r="K14" s="31">
        <v>0</v>
      </c>
      <c r="L14" s="31">
        <v>2</v>
      </c>
      <c r="M14" s="31">
        <v>0</v>
      </c>
      <c r="N14" s="31">
        <v>0</v>
      </c>
      <c r="O14" s="31">
        <v>0</v>
      </c>
      <c r="P14" s="31">
        <v>4</v>
      </c>
      <c r="Q14" s="31">
        <v>0</v>
      </c>
      <c r="R14" s="31">
        <v>3</v>
      </c>
      <c r="S14" s="31">
        <v>0</v>
      </c>
      <c r="T14" s="31">
        <v>1</v>
      </c>
      <c r="U14" s="31">
        <v>0</v>
      </c>
      <c r="V14" s="31">
        <v>2</v>
      </c>
      <c r="W14" s="31">
        <v>0</v>
      </c>
      <c r="X14" s="31">
        <v>0</v>
      </c>
      <c r="Y14" s="31">
        <v>0</v>
      </c>
      <c r="Z14" s="31">
        <v>6</v>
      </c>
      <c r="AA14" s="31">
        <v>0</v>
      </c>
      <c r="AB14" s="31">
        <v>2</v>
      </c>
      <c r="AC14" s="31">
        <v>1</v>
      </c>
      <c r="AD14" s="31">
        <v>2</v>
      </c>
      <c r="AE14" s="31">
        <v>0</v>
      </c>
      <c r="AF14" s="56">
        <f t="shared" si="0"/>
        <v>51</v>
      </c>
      <c r="AG14" s="56">
        <f t="shared" si="1"/>
        <v>8</v>
      </c>
      <c r="AH14" s="56">
        <f t="shared" si="2"/>
        <v>59</v>
      </c>
    </row>
    <row r="15" spans="1:34" ht="43.5" customHeight="1">
      <c r="A15" s="186"/>
      <c r="B15" s="184"/>
      <c r="C15" s="29" t="s">
        <v>26</v>
      </c>
      <c r="D15" s="31">
        <v>0</v>
      </c>
      <c r="E15" s="31">
        <v>0</v>
      </c>
      <c r="F15" s="31">
        <v>1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56">
        <f t="shared" si="0"/>
        <v>1</v>
      </c>
      <c r="AG15" s="56">
        <f t="shared" si="1"/>
        <v>0</v>
      </c>
      <c r="AH15" s="56">
        <f t="shared" si="2"/>
        <v>1</v>
      </c>
    </row>
    <row r="16" spans="1:34" ht="43.5" customHeight="1">
      <c r="A16" s="186"/>
      <c r="B16" s="184" t="s">
        <v>126</v>
      </c>
      <c r="C16" s="29" t="s">
        <v>31</v>
      </c>
      <c r="D16" s="31">
        <v>18</v>
      </c>
      <c r="E16" s="31">
        <v>8</v>
      </c>
      <c r="F16" s="31">
        <v>10</v>
      </c>
      <c r="G16" s="31">
        <v>1</v>
      </c>
      <c r="H16" s="31">
        <v>0</v>
      </c>
      <c r="I16" s="31">
        <v>0</v>
      </c>
      <c r="J16" s="31">
        <v>3</v>
      </c>
      <c r="K16" s="31">
        <v>0</v>
      </c>
      <c r="L16" s="31">
        <v>2</v>
      </c>
      <c r="M16" s="31">
        <v>0</v>
      </c>
      <c r="N16" s="31">
        <v>0</v>
      </c>
      <c r="O16" s="31">
        <v>1</v>
      </c>
      <c r="P16" s="31">
        <v>3</v>
      </c>
      <c r="Q16" s="31">
        <v>1</v>
      </c>
      <c r="R16" s="31">
        <v>1</v>
      </c>
      <c r="S16" s="31">
        <v>2</v>
      </c>
      <c r="T16" s="31">
        <v>1</v>
      </c>
      <c r="U16" s="31">
        <v>0</v>
      </c>
      <c r="V16" s="31">
        <v>2</v>
      </c>
      <c r="W16" s="31">
        <v>0</v>
      </c>
      <c r="X16" s="31">
        <v>0</v>
      </c>
      <c r="Y16" s="31">
        <v>0</v>
      </c>
      <c r="Z16" s="31">
        <v>2</v>
      </c>
      <c r="AA16" s="31">
        <v>1</v>
      </c>
      <c r="AB16" s="31">
        <v>2</v>
      </c>
      <c r="AC16" s="31">
        <v>0</v>
      </c>
      <c r="AD16" s="31">
        <v>3</v>
      </c>
      <c r="AE16" s="31">
        <v>0</v>
      </c>
      <c r="AF16" s="56">
        <f t="shared" si="0"/>
        <v>47</v>
      </c>
      <c r="AG16" s="56">
        <f t="shared" si="1"/>
        <v>14</v>
      </c>
      <c r="AH16" s="56">
        <f t="shared" si="2"/>
        <v>61</v>
      </c>
    </row>
    <row r="17" spans="1:34" ht="43.5" customHeight="1">
      <c r="A17" s="186"/>
      <c r="B17" s="184"/>
      <c r="C17" s="29" t="s">
        <v>26</v>
      </c>
      <c r="D17" s="31">
        <v>1</v>
      </c>
      <c r="E17" s="31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1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56">
        <f t="shared" si="0"/>
        <v>2</v>
      </c>
      <c r="AG17" s="56">
        <f t="shared" si="1"/>
        <v>1</v>
      </c>
      <c r="AH17" s="56">
        <f t="shared" si="2"/>
        <v>3</v>
      </c>
    </row>
    <row r="18" spans="1:34" ht="43.5" customHeight="1">
      <c r="A18" s="186"/>
      <c r="B18" s="184" t="s">
        <v>127</v>
      </c>
      <c r="C18" s="29" t="s">
        <v>31</v>
      </c>
      <c r="D18" s="31">
        <v>21</v>
      </c>
      <c r="E18" s="31">
        <v>17</v>
      </c>
      <c r="F18" s="31">
        <v>4</v>
      </c>
      <c r="G18" s="31">
        <v>1</v>
      </c>
      <c r="H18" s="31">
        <v>0</v>
      </c>
      <c r="I18" s="31">
        <v>0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2</v>
      </c>
      <c r="Q18" s="31">
        <v>2</v>
      </c>
      <c r="R18" s="31">
        <v>1</v>
      </c>
      <c r="S18" s="31">
        <v>0</v>
      </c>
      <c r="T18" s="31">
        <v>1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1</v>
      </c>
      <c r="AB18" s="31">
        <v>7</v>
      </c>
      <c r="AC18" s="31">
        <v>0</v>
      </c>
      <c r="AD18" s="31">
        <v>1</v>
      </c>
      <c r="AE18" s="31">
        <v>1</v>
      </c>
      <c r="AF18" s="56">
        <f t="shared" si="0"/>
        <v>40</v>
      </c>
      <c r="AG18" s="56">
        <f t="shared" si="1"/>
        <v>25</v>
      </c>
      <c r="AH18" s="56">
        <f t="shared" si="2"/>
        <v>65</v>
      </c>
    </row>
    <row r="19" spans="1:34" ht="43.5" customHeight="1">
      <c r="A19" s="186"/>
      <c r="B19" s="184"/>
      <c r="C19" s="29" t="s">
        <v>26</v>
      </c>
      <c r="D19" s="31">
        <v>2</v>
      </c>
      <c r="E19" s="31">
        <v>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1</v>
      </c>
      <c r="AA19" s="31">
        <v>0</v>
      </c>
      <c r="AB19" s="31">
        <v>0</v>
      </c>
      <c r="AC19" s="31">
        <v>1</v>
      </c>
      <c r="AD19" s="31">
        <v>0</v>
      </c>
      <c r="AE19" s="31">
        <v>0</v>
      </c>
      <c r="AF19" s="56">
        <f t="shared" si="0"/>
        <v>3</v>
      </c>
      <c r="AG19" s="56">
        <f t="shared" si="1"/>
        <v>2</v>
      </c>
      <c r="AH19" s="56">
        <f t="shared" si="2"/>
        <v>5</v>
      </c>
    </row>
    <row r="20" spans="1:34" ht="43.5" customHeight="1">
      <c r="A20" s="186"/>
      <c r="B20" s="184" t="s">
        <v>128</v>
      </c>
      <c r="C20" s="29" t="s">
        <v>31</v>
      </c>
      <c r="D20" s="31">
        <v>23</v>
      </c>
      <c r="E20" s="31">
        <v>12</v>
      </c>
      <c r="F20" s="31">
        <v>4</v>
      </c>
      <c r="G20" s="31">
        <v>1</v>
      </c>
      <c r="H20" s="31">
        <v>0</v>
      </c>
      <c r="I20" s="31">
        <v>0</v>
      </c>
      <c r="J20" s="31">
        <v>0</v>
      </c>
      <c r="K20" s="31">
        <v>0</v>
      </c>
      <c r="L20" s="31">
        <v>1</v>
      </c>
      <c r="M20" s="31">
        <v>0</v>
      </c>
      <c r="N20" s="31">
        <v>1</v>
      </c>
      <c r="O20" s="31">
        <v>1</v>
      </c>
      <c r="P20" s="31">
        <v>5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1</v>
      </c>
      <c r="W20" s="31">
        <v>0</v>
      </c>
      <c r="X20" s="31">
        <v>0</v>
      </c>
      <c r="Y20" s="31">
        <v>0</v>
      </c>
      <c r="Z20" s="31">
        <v>1</v>
      </c>
      <c r="AA20" s="31">
        <v>0</v>
      </c>
      <c r="AB20" s="31">
        <v>4</v>
      </c>
      <c r="AC20" s="31">
        <v>0</v>
      </c>
      <c r="AD20" s="31">
        <v>2</v>
      </c>
      <c r="AE20" s="31">
        <v>1</v>
      </c>
      <c r="AF20" s="56">
        <f t="shared" si="0"/>
        <v>42</v>
      </c>
      <c r="AG20" s="56">
        <f t="shared" si="1"/>
        <v>15</v>
      </c>
      <c r="AH20" s="56">
        <f t="shared" si="2"/>
        <v>57</v>
      </c>
    </row>
    <row r="21" spans="1:34" ht="43.5" customHeight="1">
      <c r="A21" s="186"/>
      <c r="B21" s="184"/>
      <c r="C21" s="29" t="s">
        <v>26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1</v>
      </c>
      <c r="AE21" s="31">
        <v>0</v>
      </c>
      <c r="AF21" s="56">
        <f t="shared" si="0"/>
        <v>2</v>
      </c>
      <c r="AG21" s="56">
        <f t="shared" si="1"/>
        <v>0</v>
      </c>
      <c r="AH21" s="56">
        <f t="shared" si="2"/>
        <v>2</v>
      </c>
    </row>
    <row r="22" spans="1:34" ht="43.5" customHeight="1">
      <c r="A22" s="186"/>
      <c r="B22" s="184" t="s">
        <v>129</v>
      </c>
      <c r="C22" s="29" t="s">
        <v>31</v>
      </c>
      <c r="D22" s="31">
        <v>16</v>
      </c>
      <c r="E22" s="31">
        <v>9</v>
      </c>
      <c r="F22" s="31">
        <v>4</v>
      </c>
      <c r="G22" s="31">
        <v>5</v>
      </c>
      <c r="H22" s="31">
        <v>0</v>
      </c>
      <c r="I22" s="31">
        <v>0</v>
      </c>
      <c r="J22" s="31">
        <v>1</v>
      </c>
      <c r="K22" s="31">
        <v>0</v>
      </c>
      <c r="L22" s="31">
        <v>2</v>
      </c>
      <c r="M22" s="31">
        <v>1</v>
      </c>
      <c r="N22" s="31">
        <v>2</v>
      </c>
      <c r="O22" s="31">
        <v>0</v>
      </c>
      <c r="P22" s="31">
        <v>1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1</v>
      </c>
      <c r="AA22" s="31">
        <v>0</v>
      </c>
      <c r="AB22" s="31">
        <v>3</v>
      </c>
      <c r="AC22" s="31">
        <v>1</v>
      </c>
      <c r="AD22" s="31">
        <v>1</v>
      </c>
      <c r="AE22" s="31">
        <v>1</v>
      </c>
      <c r="AF22" s="56">
        <f t="shared" si="0"/>
        <v>31</v>
      </c>
      <c r="AG22" s="56">
        <f t="shared" si="1"/>
        <v>17</v>
      </c>
      <c r="AH22" s="56">
        <f t="shared" si="2"/>
        <v>48</v>
      </c>
    </row>
    <row r="23" spans="1:34" ht="43.5" customHeight="1">
      <c r="A23" s="186"/>
      <c r="B23" s="184"/>
      <c r="C23" s="29" t="s">
        <v>26</v>
      </c>
      <c r="D23" s="31">
        <v>1</v>
      </c>
      <c r="E23" s="31">
        <v>0</v>
      </c>
      <c r="F23" s="31">
        <v>1</v>
      </c>
      <c r="G23" s="31">
        <v>0</v>
      </c>
      <c r="H23" s="31">
        <v>0</v>
      </c>
      <c r="I23" s="31">
        <v>0</v>
      </c>
      <c r="J23" s="31">
        <v>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56">
        <f t="shared" si="0"/>
        <v>4</v>
      </c>
      <c r="AG23" s="56">
        <f t="shared" si="1"/>
        <v>0</v>
      </c>
      <c r="AH23" s="56">
        <f t="shared" si="2"/>
        <v>4</v>
      </c>
    </row>
    <row r="24" spans="1:34" ht="43.5" customHeight="1">
      <c r="A24" s="186"/>
      <c r="B24" s="184" t="s">
        <v>130</v>
      </c>
      <c r="C24" s="29" t="s">
        <v>31</v>
      </c>
      <c r="D24" s="31">
        <v>13</v>
      </c>
      <c r="E24" s="31">
        <v>13</v>
      </c>
      <c r="F24" s="31">
        <v>5</v>
      </c>
      <c r="G24" s="31">
        <v>2</v>
      </c>
      <c r="H24" s="31">
        <v>0</v>
      </c>
      <c r="I24" s="31">
        <v>0</v>
      </c>
      <c r="J24" s="31">
        <v>2</v>
      </c>
      <c r="K24" s="31">
        <v>0</v>
      </c>
      <c r="L24" s="31">
        <v>1</v>
      </c>
      <c r="M24" s="31">
        <v>1</v>
      </c>
      <c r="N24" s="31">
        <v>0</v>
      </c>
      <c r="O24" s="31">
        <v>2</v>
      </c>
      <c r="P24" s="31">
        <v>2</v>
      </c>
      <c r="Q24" s="31">
        <v>1</v>
      </c>
      <c r="R24" s="31">
        <v>0</v>
      </c>
      <c r="S24" s="31">
        <v>0</v>
      </c>
      <c r="T24" s="31">
        <v>1</v>
      </c>
      <c r="U24" s="31">
        <v>2</v>
      </c>
      <c r="V24" s="31">
        <v>0</v>
      </c>
      <c r="W24" s="31">
        <v>0</v>
      </c>
      <c r="X24" s="31">
        <v>0</v>
      </c>
      <c r="Y24" s="31">
        <v>0</v>
      </c>
      <c r="Z24" s="31">
        <v>2</v>
      </c>
      <c r="AA24" s="31">
        <v>1</v>
      </c>
      <c r="AB24" s="31">
        <v>1</v>
      </c>
      <c r="AC24" s="31">
        <v>1</v>
      </c>
      <c r="AD24" s="31">
        <v>0</v>
      </c>
      <c r="AE24" s="31">
        <v>0</v>
      </c>
      <c r="AF24" s="56">
        <f t="shared" si="0"/>
        <v>27</v>
      </c>
      <c r="AG24" s="56">
        <f t="shared" si="1"/>
        <v>23</v>
      </c>
      <c r="AH24" s="56">
        <f t="shared" si="2"/>
        <v>50</v>
      </c>
    </row>
    <row r="25" spans="1:34" ht="43.5" customHeight="1">
      <c r="A25" s="186"/>
      <c r="B25" s="184"/>
      <c r="C25" s="29" t="s">
        <v>26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56">
        <f t="shared" si="0"/>
        <v>0</v>
      </c>
      <c r="AG25" s="56">
        <f t="shared" si="1"/>
        <v>0</v>
      </c>
      <c r="AH25" s="56">
        <f t="shared" si="2"/>
        <v>0</v>
      </c>
    </row>
    <row r="26" spans="1:34" ht="43.5" customHeight="1">
      <c r="A26" s="186" t="s">
        <v>174</v>
      </c>
      <c r="B26" s="184" t="s">
        <v>131</v>
      </c>
      <c r="C26" s="29" t="s">
        <v>31</v>
      </c>
      <c r="D26" s="31">
        <v>2</v>
      </c>
      <c r="E26" s="31">
        <v>2</v>
      </c>
      <c r="F26" s="31">
        <v>3</v>
      </c>
      <c r="G26" s="31">
        <v>1</v>
      </c>
      <c r="H26" s="31">
        <v>2</v>
      </c>
      <c r="I26" s="31">
        <v>0</v>
      </c>
      <c r="J26" s="31">
        <v>0</v>
      </c>
      <c r="K26" s="31">
        <v>0</v>
      </c>
      <c r="L26" s="31">
        <v>1</v>
      </c>
      <c r="M26" s="31">
        <v>0</v>
      </c>
      <c r="N26" s="31">
        <v>1</v>
      </c>
      <c r="O26" s="31">
        <v>1</v>
      </c>
      <c r="P26" s="31">
        <v>1</v>
      </c>
      <c r="Q26" s="31">
        <v>1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1</v>
      </c>
      <c r="AA26" s="31">
        <v>0</v>
      </c>
      <c r="AB26" s="31">
        <v>0</v>
      </c>
      <c r="AC26" s="31">
        <v>2</v>
      </c>
      <c r="AD26" s="31">
        <v>1</v>
      </c>
      <c r="AE26" s="31">
        <v>0</v>
      </c>
      <c r="AF26" s="56">
        <f t="shared" si="0"/>
        <v>13</v>
      </c>
      <c r="AG26" s="56">
        <f t="shared" si="1"/>
        <v>7</v>
      </c>
      <c r="AH26" s="56">
        <f t="shared" si="2"/>
        <v>20</v>
      </c>
    </row>
    <row r="27" spans="1:34" ht="43.5" customHeight="1">
      <c r="A27" s="186"/>
      <c r="B27" s="184"/>
      <c r="C27" s="29" t="s">
        <v>26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56">
        <f t="shared" si="0"/>
        <v>0</v>
      </c>
      <c r="AG27" s="56">
        <f t="shared" si="1"/>
        <v>0</v>
      </c>
      <c r="AH27" s="56">
        <f t="shared" si="2"/>
        <v>0</v>
      </c>
    </row>
    <row r="28" spans="1:38" s="10" customFormat="1" ht="43.5" customHeight="1">
      <c r="A28" s="186"/>
      <c r="B28" s="205" t="s">
        <v>213</v>
      </c>
      <c r="C28" s="29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56">
        <f t="shared" si="0"/>
        <v>0</v>
      </c>
      <c r="AG28" s="56">
        <f t="shared" si="1"/>
        <v>0</v>
      </c>
      <c r="AH28" s="56">
        <f t="shared" si="2"/>
        <v>0</v>
      </c>
      <c r="AJ28"/>
      <c r="AK28"/>
      <c r="AL28"/>
    </row>
    <row r="29" spans="1:38" s="10" customFormat="1" ht="43.5" customHeight="1">
      <c r="A29" s="186"/>
      <c r="B29" s="206"/>
      <c r="C29" s="29" t="s">
        <v>26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56">
        <f t="shared" si="0"/>
        <v>0</v>
      </c>
      <c r="AG29" s="56">
        <f t="shared" si="1"/>
        <v>0</v>
      </c>
      <c r="AH29" s="56">
        <f t="shared" si="2"/>
        <v>0</v>
      </c>
      <c r="AJ29"/>
      <c r="AK29"/>
      <c r="AL29"/>
    </row>
    <row r="30" spans="1:34" ht="43.5" customHeight="1">
      <c r="A30" s="186"/>
      <c r="B30" s="164" t="s">
        <v>133</v>
      </c>
      <c r="C30" s="28" t="s">
        <v>31</v>
      </c>
      <c r="D30" s="43">
        <f>SUM(D28,D26,D24,D22,D20,D18,D16,D14)</f>
        <v>112</v>
      </c>
      <c r="E30" s="43">
        <f aca="true" t="shared" si="3" ref="E30:AH30">SUM(E28,E26,E24,E22,E20,E18,E16,E14)</f>
        <v>67</v>
      </c>
      <c r="F30" s="43">
        <f t="shared" si="3"/>
        <v>38</v>
      </c>
      <c r="G30" s="43">
        <f t="shared" si="3"/>
        <v>12</v>
      </c>
      <c r="H30" s="43">
        <f t="shared" si="3"/>
        <v>2</v>
      </c>
      <c r="I30" s="43">
        <f t="shared" si="3"/>
        <v>0</v>
      </c>
      <c r="J30" s="43">
        <f t="shared" si="3"/>
        <v>9</v>
      </c>
      <c r="K30" s="43">
        <f t="shared" si="3"/>
        <v>1</v>
      </c>
      <c r="L30" s="43">
        <f t="shared" si="3"/>
        <v>10</v>
      </c>
      <c r="M30" s="43">
        <f t="shared" si="3"/>
        <v>3</v>
      </c>
      <c r="N30" s="43">
        <f t="shared" si="3"/>
        <v>5</v>
      </c>
      <c r="O30" s="43">
        <f t="shared" si="3"/>
        <v>6</v>
      </c>
      <c r="P30" s="43">
        <f t="shared" si="3"/>
        <v>18</v>
      </c>
      <c r="Q30" s="43">
        <f t="shared" si="3"/>
        <v>5</v>
      </c>
      <c r="R30" s="43">
        <f t="shared" si="3"/>
        <v>6</v>
      </c>
      <c r="S30" s="43">
        <f t="shared" si="3"/>
        <v>2</v>
      </c>
      <c r="T30" s="43">
        <f t="shared" si="3"/>
        <v>4</v>
      </c>
      <c r="U30" s="43">
        <f t="shared" si="3"/>
        <v>2</v>
      </c>
      <c r="V30" s="43">
        <f t="shared" si="3"/>
        <v>5</v>
      </c>
      <c r="W30" s="43">
        <f t="shared" si="3"/>
        <v>0</v>
      </c>
      <c r="X30" s="43">
        <f t="shared" si="3"/>
        <v>0</v>
      </c>
      <c r="Y30" s="43">
        <f t="shared" si="3"/>
        <v>0</v>
      </c>
      <c r="Z30" s="43">
        <f t="shared" si="3"/>
        <v>13</v>
      </c>
      <c r="AA30" s="43">
        <f t="shared" si="3"/>
        <v>3</v>
      </c>
      <c r="AB30" s="43">
        <f t="shared" si="3"/>
        <v>19</v>
      </c>
      <c r="AC30" s="43">
        <f t="shared" si="3"/>
        <v>5</v>
      </c>
      <c r="AD30" s="43">
        <f t="shared" si="3"/>
        <v>10</v>
      </c>
      <c r="AE30" s="43">
        <f t="shared" si="3"/>
        <v>3</v>
      </c>
      <c r="AF30" s="43">
        <f t="shared" si="3"/>
        <v>251</v>
      </c>
      <c r="AG30" s="43">
        <f t="shared" si="3"/>
        <v>109</v>
      </c>
      <c r="AH30" s="43">
        <f t="shared" si="3"/>
        <v>360</v>
      </c>
    </row>
    <row r="31" spans="1:34" ht="43.5" customHeight="1">
      <c r="A31" s="186"/>
      <c r="B31" s="164"/>
      <c r="C31" s="28" t="s">
        <v>26</v>
      </c>
      <c r="D31" s="43">
        <f>D29+D27+D25+D23+D21+D19+D17+D15</f>
        <v>4</v>
      </c>
      <c r="E31" s="43">
        <f aca="true" t="shared" si="4" ref="E31:AE31">E29+E27+E25+E23+E21+E19+E17+E15</f>
        <v>2</v>
      </c>
      <c r="F31" s="43">
        <f t="shared" si="4"/>
        <v>2</v>
      </c>
      <c r="G31" s="43">
        <f t="shared" si="4"/>
        <v>0</v>
      </c>
      <c r="H31" s="43">
        <f t="shared" si="4"/>
        <v>0</v>
      </c>
      <c r="I31" s="43">
        <f t="shared" si="4"/>
        <v>0</v>
      </c>
      <c r="J31" s="43">
        <f t="shared" si="4"/>
        <v>1</v>
      </c>
      <c r="K31" s="43">
        <f t="shared" si="4"/>
        <v>0</v>
      </c>
      <c r="L31" s="43">
        <f t="shared" si="4"/>
        <v>0</v>
      </c>
      <c r="M31" s="43">
        <f t="shared" si="4"/>
        <v>0</v>
      </c>
      <c r="N31" s="43">
        <f t="shared" si="4"/>
        <v>1</v>
      </c>
      <c r="O31" s="43">
        <f t="shared" si="4"/>
        <v>0</v>
      </c>
      <c r="P31" s="43">
        <f t="shared" si="4"/>
        <v>1</v>
      </c>
      <c r="Q31" s="43">
        <f t="shared" si="4"/>
        <v>0</v>
      </c>
      <c r="R31" s="43">
        <f t="shared" si="4"/>
        <v>0</v>
      </c>
      <c r="S31" s="43">
        <f t="shared" si="4"/>
        <v>0</v>
      </c>
      <c r="T31" s="43">
        <f t="shared" si="4"/>
        <v>0</v>
      </c>
      <c r="U31" s="43">
        <f t="shared" si="4"/>
        <v>0</v>
      </c>
      <c r="V31" s="43">
        <f t="shared" si="4"/>
        <v>1</v>
      </c>
      <c r="W31" s="43">
        <f t="shared" si="4"/>
        <v>0</v>
      </c>
      <c r="X31" s="43">
        <f t="shared" si="4"/>
        <v>0</v>
      </c>
      <c r="Y31" s="43">
        <f t="shared" si="4"/>
        <v>0</v>
      </c>
      <c r="Z31" s="43">
        <f t="shared" si="4"/>
        <v>1</v>
      </c>
      <c r="AA31" s="43">
        <f t="shared" si="4"/>
        <v>0</v>
      </c>
      <c r="AB31" s="43">
        <f t="shared" si="4"/>
        <v>0</v>
      </c>
      <c r="AC31" s="43">
        <f t="shared" si="4"/>
        <v>1</v>
      </c>
      <c r="AD31" s="43">
        <f t="shared" si="4"/>
        <v>1</v>
      </c>
      <c r="AE31" s="43">
        <f t="shared" si="4"/>
        <v>0</v>
      </c>
      <c r="AF31" s="56">
        <f t="shared" si="0"/>
        <v>12</v>
      </c>
      <c r="AG31" s="56">
        <f t="shared" si="1"/>
        <v>3</v>
      </c>
      <c r="AH31" s="56">
        <f t="shared" si="2"/>
        <v>15</v>
      </c>
    </row>
    <row r="32" spans="1:34" ht="43.5" customHeight="1">
      <c r="A32" s="181" t="s">
        <v>90</v>
      </c>
      <c r="B32" s="181"/>
      <c r="C32" s="32" t="s">
        <v>31</v>
      </c>
      <c r="D32" s="39">
        <v>66</v>
      </c>
      <c r="E32" s="39">
        <v>26</v>
      </c>
      <c r="F32" s="39">
        <v>17</v>
      </c>
      <c r="G32" s="39">
        <v>11</v>
      </c>
      <c r="H32" s="39">
        <v>2</v>
      </c>
      <c r="I32" s="39">
        <v>2</v>
      </c>
      <c r="J32" s="39">
        <v>5</v>
      </c>
      <c r="K32" s="39">
        <v>2</v>
      </c>
      <c r="L32" s="39">
        <v>5</v>
      </c>
      <c r="M32" s="39">
        <v>3</v>
      </c>
      <c r="N32" s="39">
        <v>7</v>
      </c>
      <c r="O32" s="39">
        <v>2</v>
      </c>
      <c r="P32" s="39">
        <v>9</v>
      </c>
      <c r="Q32" s="39">
        <v>1</v>
      </c>
      <c r="R32" s="39">
        <v>0</v>
      </c>
      <c r="S32" s="39">
        <v>0</v>
      </c>
      <c r="T32" s="39">
        <v>3</v>
      </c>
      <c r="U32" s="39">
        <v>0</v>
      </c>
      <c r="V32" s="39">
        <v>1</v>
      </c>
      <c r="W32" s="39">
        <v>0</v>
      </c>
      <c r="X32" s="39">
        <v>0</v>
      </c>
      <c r="Y32" s="39">
        <v>0</v>
      </c>
      <c r="Z32" s="39">
        <v>2</v>
      </c>
      <c r="AA32" s="39">
        <v>1</v>
      </c>
      <c r="AB32" s="39">
        <v>8</v>
      </c>
      <c r="AC32" s="39">
        <v>0</v>
      </c>
      <c r="AD32" s="39">
        <v>1</v>
      </c>
      <c r="AE32" s="39">
        <v>0</v>
      </c>
      <c r="AF32" s="56">
        <f t="shared" si="0"/>
        <v>126</v>
      </c>
      <c r="AG32" s="56">
        <f t="shared" si="1"/>
        <v>48</v>
      </c>
      <c r="AH32" s="56">
        <f t="shared" si="2"/>
        <v>174</v>
      </c>
    </row>
    <row r="33" spans="1:34" ht="43.5" customHeight="1">
      <c r="A33" s="181"/>
      <c r="B33" s="181"/>
      <c r="C33" s="32" t="s">
        <v>26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56">
        <f t="shared" si="0"/>
        <v>0</v>
      </c>
      <c r="AG33" s="56">
        <f t="shared" si="1"/>
        <v>0</v>
      </c>
      <c r="AH33" s="56">
        <f t="shared" si="2"/>
        <v>0</v>
      </c>
    </row>
    <row r="34" spans="1:34" ht="43.5" customHeight="1">
      <c r="A34" s="181" t="s">
        <v>91</v>
      </c>
      <c r="B34" s="181"/>
      <c r="C34" s="32" t="s">
        <v>31</v>
      </c>
      <c r="D34" s="39">
        <v>29</v>
      </c>
      <c r="E34" s="39">
        <v>60</v>
      </c>
      <c r="F34" s="39">
        <v>35</v>
      </c>
      <c r="G34" s="39">
        <v>40</v>
      </c>
      <c r="H34" s="39">
        <v>1</v>
      </c>
      <c r="I34" s="39">
        <v>4</v>
      </c>
      <c r="J34" s="39">
        <v>10</v>
      </c>
      <c r="K34" s="39">
        <v>14</v>
      </c>
      <c r="L34" s="39">
        <v>54</v>
      </c>
      <c r="M34" s="39">
        <v>30</v>
      </c>
      <c r="N34" s="39">
        <v>13</v>
      </c>
      <c r="O34" s="39">
        <v>27</v>
      </c>
      <c r="P34" s="39">
        <v>36</v>
      </c>
      <c r="Q34" s="39">
        <v>26</v>
      </c>
      <c r="R34" s="39">
        <v>6</v>
      </c>
      <c r="S34" s="39">
        <v>6</v>
      </c>
      <c r="T34" s="39">
        <v>1</v>
      </c>
      <c r="U34" s="39">
        <v>5</v>
      </c>
      <c r="V34" s="39">
        <v>14</v>
      </c>
      <c r="W34" s="39">
        <v>8</v>
      </c>
      <c r="X34" s="39">
        <v>1</v>
      </c>
      <c r="Y34" s="39">
        <v>2</v>
      </c>
      <c r="Z34" s="39">
        <v>27</v>
      </c>
      <c r="AA34" s="39">
        <v>29</v>
      </c>
      <c r="AB34" s="39">
        <v>56</v>
      </c>
      <c r="AC34" s="39">
        <v>26</v>
      </c>
      <c r="AD34" s="39">
        <v>14</v>
      </c>
      <c r="AE34" s="39">
        <v>3</v>
      </c>
      <c r="AF34" s="56">
        <f t="shared" si="0"/>
        <v>297</v>
      </c>
      <c r="AG34" s="56">
        <f t="shared" si="1"/>
        <v>280</v>
      </c>
      <c r="AH34" s="56">
        <f t="shared" si="2"/>
        <v>577</v>
      </c>
    </row>
    <row r="35" spans="1:34" ht="43.5" customHeight="1">
      <c r="A35" s="181"/>
      <c r="B35" s="181"/>
      <c r="C35" s="32" t="s">
        <v>26</v>
      </c>
      <c r="D35" s="39">
        <v>8</v>
      </c>
      <c r="E35" s="39">
        <v>7</v>
      </c>
      <c r="F35" s="39">
        <v>6</v>
      </c>
      <c r="G35" s="39">
        <v>1</v>
      </c>
      <c r="H35" s="39">
        <v>2</v>
      </c>
      <c r="I35" s="39">
        <v>1</v>
      </c>
      <c r="J35" s="39">
        <v>3</v>
      </c>
      <c r="K35" s="39">
        <v>4</v>
      </c>
      <c r="L35" s="39">
        <v>3</v>
      </c>
      <c r="M35" s="39">
        <v>3</v>
      </c>
      <c r="N35" s="39">
        <v>8</v>
      </c>
      <c r="O35" s="39">
        <v>2</v>
      </c>
      <c r="P35" s="39">
        <v>2</v>
      </c>
      <c r="Q35" s="39">
        <v>0</v>
      </c>
      <c r="R35" s="39">
        <v>0</v>
      </c>
      <c r="S35" s="39">
        <v>0</v>
      </c>
      <c r="T35" s="39">
        <v>2</v>
      </c>
      <c r="U35" s="39">
        <v>0</v>
      </c>
      <c r="V35" s="39">
        <v>4</v>
      </c>
      <c r="W35" s="39">
        <v>1</v>
      </c>
      <c r="X35" s="39">
        <v>0</v>
      </c>
      <c r="Y35" s="39">
        <v>0</v>
      </c>
      <c r="Z35" s="39">
        <v>5</v>
      </c>
      <c r="AA35" s="39">
        <v>1</v>
      </c>
      <c r="AB35" s="39">
        <v>3</v>
      </c>
      <c r="AC35" s="39">
        <v>0</v>
      </c>
      <c r="AD35" s="39">
        <v>2</v>
      </c>
      <c r="AE35" s="39">
        <v>0</v>
      </c>
      <c r="AF35" s="56">
        <f t="shared" si="0"/>
        <v>48</v>
      </c>
      <c r="AG35" s="56">
        <f t="shared" si="1"/>
        <v>20</v>
      </c>
      <c r="AH35" s="56">
        <f t="shared" si="2"/>
        <v>68</v>
      </c>
    </row>
    <row r="36" spans="1:34" ht="43.5" customHeight="1">
      <c r="A36" s="181" t="s">
        <v>44</v>
      </c>
      <c r="B36" s="181"/>
      <c r="C36" s="32" t="s">
        <v>31</v>
      </c>
      <c r="D36" s="39">
        <v>67</v>
      </c>
      <c r="E36" s="39">
        <v>39</v>
      </c>
      <c r="F36" s="39">
        <v>22</v>
      </c>
      <c r="G36" s="39">
        <v>10</v>
      </c>
      <c r="H36" s="39">
        <v>7</v>
      </c>
      <c r="I36" s="39">
        <v>1</v>
      </c>
      <c r="J36" s="39">
        <v>15</v>
      </c>
      <c r="K36" s="39">
        <v>7</v>
      </c>
      <c r="L36" s="39">
        <v>14</v>
      </c>
      <c r="M36" s="39">
        <v>7</v>
      </c>
      <c r="N36" s="39">
        <v>20</v>
      </c>
      <c r="O36" s="39">
        <v>12</v>
      </c>
      <c r="P36" s="39">
        <v>16</v>
      </c>
      <c r="Q36" s="39">
        <v>3</v>
      </c>
      <c r="R36" s="39">
        <v>5</v>
      </c>
      <c r="S36" s="39">
        <v>2</v>
      </c>
      <c r="T36" s="39">
        <v>4</v>
      </c>
      <c r="U36" s="39">
        <v>2</v>
      </c>
      <c r="V36" s="39">
        <v>8</v>
      </c>
      <c r="W36" s="39">
        <v>1</v>
      </c>
      <c r="X36" s="39">
        <v>2</v>
      </c>
      <c r="Y36" s="39">
        <v>0</v>
      </c>
      <c r="Z36" s="39">
        <v>6</v>
      </c>
      <c r="AA36" s="39">
        <v>2</v>
      </c>
      <c r="AB36" s="39">
        <v>19</v>
      </c>
      <c r="AC36" s="39">
        <v>11</v>
      </c>
      <c r="AD36" s="39">
        <v>5</v>
      </c>
      <c r="AE36" s="39">
        <v>0</v>
      </c>
      <c r="AF36" s="56">
        <f t="shared" si="0"/>
        <v>210</v>
      </c>
      <c r="AG36" s="56">
        <f t="shared" si="1"/>
        <v>97</v>
      </c>
      <c r="AH36" s="56">
        <f t="shared" si="2"/>
        <v>307</v>
      </c>
    </row>
    <row r="37" spans="1:34" ht="43.5" customHeight="1">
      <c r="A37" s="181"/>
      <c r="B37" s="181"/>
      <c r="C37" s="32" t="s">
        <v>26</v>
      </c>
      <c r="D37" s="39">
        <v>11</v>
      </c>
      <c r="E37" s="39">
        <v>10</v>
      </c>
      <c r="F37" s="39">
        <v>9</v>
      </c>
      <c r="G37" s="39">
        <v>1</v>
      </c>
      <c r="H37" s="39">
        <v>1</v>
      </c>
      <c r="I37" s="39">
        <v>2</v>
      </c>
      <c r="J37" s="39">
        <v>7</v>
      </c>
      <c r="K37" s="39">
        <v>1</v>
      </c>
      <c r="L37" s="39">
        <v>4</v>
      </c>
      <c r="M37" s="39">
        <v>2</v>
      </c>
      <c r="N37" s="39">
        <v>3</v>
      </c>
      <c r="O37" s="39">
        <v>9</v>
      </c>
      <c r="P37" s="39">
        <v>13</v>
      </c>
      <c r="Q37" s="39">
        <v>1</v>
      </c>
      <c r="R37" s="39">
        <v>0</v>
      </c>
      <c r="S37" s="39">
        <v>1</v>
      </c>
      <c r="T37" s="39">
        <v>4</v>
      </c>
      <c r="U37" s="39">
        <v>1</v>
      </c>
      <c r="V37" s="39">
        <v>4</v>
      </c>
      <c r="W37" s="39">
        <v>1</v>
      </c>
      <c r="X37" s="39">
        <v>1</v>
      </c>
      <c r="Y37" s="39">
        <v>0</v>
      </c>
      <c r="Z37" s="39">
        <v>2</v>
      </c>
      <c r="AA37" s="39">
        <v>1</v>
      </c>
      <c r="AB37" s="39">
        <v>6</v>
      </c>
      <c r="AC37" s="39">
        <v>0</v>
      </c>
      <c r="AD37" s="39">
        <v>1</v>
      </c>
      <c r="AE37" s="39">
        <v>0</v>
      </c>
      <c r="AF37" s="56">
        <f t="shared" si="0"/>
        <v>66</v>
      </c>
      <c r="AG37" s="56">
        <f t="shared" si="1"/>
        <v>30</v>
      </c>
      <c r="AH37" s="56">
        <f t="shared" si="2"/>
        <v>96</v>
      </c>
    </row>
    <row r="38" spans="1:34" ht="43.5" customHeight="1">
      <c r="A38" s="186" t="s">
        <v>92</v>
      </c>
      <c r="B38" s="181" t="s">
        <v>62</v>
      </c>
      <c r="C38" s="32" t="s">
        <v>31</v>
      </c>
      <c r="D38" s="55">
        <v>12</v>
      </c>
      <c r="E38" s="55">
        <v>46</v>
      </c>
      <c r="F38" s="55">
        <v>10</v>
      </c>
      <c r="G38" s="55">
        <v>31</v>
      </c>
      <c r="H38" s="55">
        <v>2</v>
      </c>
      <c r="I38" s="55">
        <v>1</v>
      </c>
      <c r="J38" s="55">
        <v>3</v>
      </c>
      <c r="K38" s="55">
        <v>2</v>
      </c>
      <c r="L38" s="55">
        <v>3</v>
      </c>
      <c r="M38" s="55">
        <v>3</v>
      </c>
      <c r="N38" s="55">
        <v>4</v>
      </c>
      <c r="O38" s="55">
        <v>3</v>
      </c>
      <c r="P38" s="55">
        <v>1</v>
      </c>
      <c r="Q38" s="55">
        <v>4</v>
      </c>
      <c r="R38" s="55">
        <v>8</v>
      </c>
      <c r="S38" s="55">
        <v>4</v>
      </c>
      <c r="T38" s="55">
        <v>2</v>
      </c>
      <c r="U38" s="55">
        <v>1</v>
      </c>
      <c r="V38" s="55">
        <v>5</v>
      </c>
      <c r="W38" s="55">
        <v>0</v>
      </c>
      <c r="X38" s="55">
        <v>2</v>
      </c>
      <c r="Y38" s="55">
        <v>0</v>
      </c>
      <c r="Z38" s="55">
        <v>4</v>
      </c>
      <c r="AA38" s="55">
        <v>6</v>
      </c>
      <c r="AB38" s="55">
        <v>21</v>
      </c>
      <c r="AC38" s="55">
        <v>10</v>
      </c>
      <c r="AD38" s="55">
        <v>5</v>
      </c>
      <c r="AE38" s="55">
        <v>3</v>
      </c>
      <c r="AF38" s="56">
        <f t="shared" si="0"/>
        <v>82</v>
      </c>
      <c r="AG38" s="56">
        <f t="shared" si="1"/>
        <v>114</v>
      </c>
      <c r="AH38" s="56">
        <f t="shared" si="2"/>
        <v>196</v>
      </c>
    </row>
    <row r="39" spans="1:34" ht="43.5" customHeight="1">
      <c r="A39" s="186"/>
      <c r="B39" s="181"/>
      <c r="C39" s="32" t="s">
        <v>26</v>
      </c>
      <c r="D39" s="33">
        <v>9</v>
      </c>
      <c r="E39" s="33">
        <v>4</v>
      </c>
      <c r="F39" s="33">
        <v>6</v>
      </c>
      <c r="G39" s="33">
        <v>4</v>
      </c>
      <c r="H39" s="33">
        <v>0</v>
      </c>
      <c r="I39" s="33">
        <v>1</v>
      </c>
      <c r="J39" s="33">
        <v>2</v>
      </c>
      <c r="K39" s="33">
        <v>1</v>
      </c>
      <c r="L39" s="33">
        <v>3</v>
      </c>
      <c r="M39" s="33">
        <v>1</v>
      </c>
      <c r="N39" s="33">
        <v>4</v>
      </c>
      <c r="O39" s="33">
        <v>1</v>
      </c>
      <c r="P39" s="33">
        <v>1</v>
      </c>
      <c r="Q39" s="33">
        <v>0</v>
      </c>
      <c r="R39" s="33">
        <v>3</v>
      </c>
      <c r="S39" s="33">
        <v>0</v>
      </c>
      <c r="T39" s="33">
        <v>0</v>
      </c>
      <c r="U39" s="33">
        <v>1</v>
      </c>
      <c r="V39" s="33">
        <v>2</v>
      </c>
      <c r="W39" s="33">
        <v>0</v>
      </c>
      <c r="X39" s="33">
        <v>0</v>
      </c>
      <c r="Y39" s="33">
        <v>0</v>
      </c>
      <c r="Z39" s="33">
        <v>3</v>
      </c>
      <c r="AA39" s="33">
        <v>2</v>
      </c>
      <c r="AB39" s="33">
        <v>5</v>
      </c>
      <c r="AC39" s="33">
        <v>0</v>
      </c>
      <c r="AD39" s="33">
        <v>0</v>
      </c>
      <c r="AE39" s="33">
        <v>0</v>
      </c>
      <c r="AF39" s="56">
        <f t="shared" si="0"/>
        <v>38</v>
      </c>
      <c r="AG39" s="56">
        <f t="shared" si="1"/>
        <v>15</v>
      </c>
      <c r="AH39" s="56">
        <f t="shared" si="2"/>
        <v>53</v>
      </c>
    </row>
    <row r="40" spans="1:38" s="10" customFormat="1" ht="43.5" customHeight="1">
      <c r="A40" s="186"/>
      <c r="B40" s="216" t="s">
        <v>47</v>
      </c>
      <c r="C40" s="32" t="s">
        <v>30</v>
      </c>
      <c r="D40" s="33">
        <v>4</v>
      </c>
      <c r="E40" s="33">
        <v>16</v>
      </c>
      <c r="F40" s="33">
        <v>1</v>
      </c>
      <c r="G40" s="33">
        <v>2</v>
      </c>
      <c r="H40" s="33">
        <v>0</v>
      </c>
      <c r="I40" s="33">
        <v>0</v>
      </c>
      <c r="J40" s="33">
        <v>0</v>
      </c>
      <c r="K40" s="33">
        <v>0</v>
      </c>
      <c r="L40" s="33">
        <v>2</v>
      </c>
      <c r="M40" s="33">
        <v>1</v>
      </c>
      <c r="N40" s="33">
        <v>0</v>
      </c>
      <c r="O40" s="33">
        <v>2</v>
      </c>
      <c r="P40" s="33">
        <v>0</v>
      </c>
      <c r="Q40" s="33">
        <v>1</v>
      </c>
      <c r="R40" s="33">
        <v>1</v>
      </c>
      <c r="S40" s="33">
        <v>0</v>
      </c>
      <c r="T40" s="33">
        <v>1</v>
      </c>
      <c r="U40" s="33">
        <v>0</v>
      </c>
      <c r="V40" s="33">
        <v>1</v>
      </c>
      <c r="W40" s="33">
        <v>0</v>
      </c>
      <c r="X40" s="33">
        <v>0</v>
      </c>
      <c r="Y40" s="33">
        <v>0</v>
      </c>
      <c r="Z40" s="33">
        <v>1</v>
      </c>
      <c r="AA40" s="33">
        <v>2</v>
      </c>
      <c r="AB40" s="33">
        <v>2</v>
      </c>
      <c r="AC40" s="33">
        <v>0</v>
      </c>
      <c r="AD40" s="33">
        <v>0</v>
      </c>
      <c r="AE40" s="33">
        <v>0</v>
      </c>
      <c r="AF40" s="56">
        <f t="shared" si="0"/>
        <v>13</v>
      </c>
      <c r="AG40" s="56">
        <f t="shared" si="1"/>
        <v>24</v>
      </c>
      <c r="AH40" s="56">
        <f t="shared" si="2"/>
        <v>37</v>
      </c>
      <c r="AJ40"/>
      <c r="AK40"/>
      <c r="AL40"/>
    </row>
    <row r="41" spans="1:34" ht="43.5" customHeight="1">
      <c r="A41" s="186"/>
      <c r="B41" s="218"/>
      <c r="C41" s="32" t="s">
        <v>31</v>
      </c>
      <c r="D41" s="33">
        <v>10</v>
      </c>
      <c r="E41" s="33">
        <v>38</v>
      </c>
      <c r="F41" s="33">
        <v>3</v>
      </c>
      <c r="G41" s="33">
        <v>11</v>
      </c>
      <c r="H41" s="33">
        <v>1</v>
      </c>
      <c r="I41" s="33">
        <v>2</v>
      </c>
      <c r="J41" s="33">
        <v>0</v>
      </c>
      <c r="K41" s="33">
        <v>0</v>
      </c>
      <c r="L41" s="33">
        <v>3</v>
      </c>
      <c r="M41" s="33">
        <v>3</v>
      </c>
      <c r="N41" s="33">
        <v>0</v>
      </c>
      <c r="O41" s="33">
        <v>2</v>
      </c>
      <c r="P41" s="33">
        <v>4</v>
      </c>
      <c r="Q41" s="33">
        <v>3</v>
      </c>
      <c r="R41" s="33">
        <v>1</v>
      </c>
      <c r="S41" s="33">
        <v>0</v>
      </c>
      <c r="T41" s="33">
        <v>0</v>
      </c>
      <c r="U41" s="33">
        <v>0</v>
      </c>
      <c r="V41" s="33">
        <v>5</v>
      </c>
      <c r="W41" s="33">
        <v>1</v>
      </c>
      <c r="X41" s="33">
        <v>0</v>
      </c>
      <c r="Y41" s="33">
        <v>0</v>
      </c>
      <c r="Z41" s="33">
        <v>5</v>
      </c>
      <c r="AA41" s="33">
        <v>2</v>
      </c>
      <c r="AB41" s="33">
        <v>11</v>
      </c>
      <c r="AC41" s="33">
        <v>3</v>
      </c>
      <c r="AD41" s="33">
        <v>0</v>
      </c>
      <c r="AE41" s="33">
        <v>0</v>
      </c>
      <c r="AF41" s="56">
        <f t="shared" si="0"/>
        <v>43</v>
      </c>
      <c r="AG41" s="56">
        <f t="shared" si="1"/>
        <v>65</v>
      </c>
      <c r="AH41" s="56">
        <f t="shared" si="2"/>
        <v>108</v>
      </c>
    </row>
    <row r="42" spans="1:34" ht="42" customHeight="1">
      <c r="A42" s="186"/>
      <c r="B42" s="217"/>
      <c r="C42" s="32" t="s">
        <v>26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56">
        <f t="shared" si="0"/>
        <v>0</v>
      </c>
      <c r="AG42" s="56">
        <f t="shared" si="1"/>
        <v>0</v>
      </c>
      <c r="AH42" s="56">
        <f t="shared" si="2"/>
        <v>0</v>
      </c>
    </row>
    <row r="43" spans="1:34" ht="43.5" customHeight="1">
      <c r="A43" s="186" t="s">
        <v>173</v>
      </c>
      <c r="B43" s="218" t="s">
        <v>275</v>
      </c>
      <c r="C43" s="32" t="s">
        <v>30</v>
      </c>
      <c r="D43" s="33">
        <v>6</v>
      </c>
      <c r="E43" s="33">
        <v>35</v>
      </c>
      <c r="F43" s="33">
        <v>6</v>
      </c>
      <c r="G43" s="33">
        <v>7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2</v>
      </c>
      <c r="N43" s="33">
        <v>1</v>
      </c>
      <c r="O43" s="33">
        <v>1</v>
      </c>
      <c r="P43" s="33">
        <v>0</v>
      </c>
      <c r="Q43" s="33">
        <v>1</v>
      </c>
      <c r="R43" s="33">
        <v>1</v>
      </c>
      <c r="S43" s="33">
        <v>1</v>
      </c>
      <c r="T43" s="33">
        <v>0</v>
      </c>
      <c r="U43" s="33">
        <v>0</v>
      </c>
      <c r="V43" s="33">
        <v>3</v>
      </c>
      <c r="W43" s="33">
        <v>1</v>
      </c>
      <c r="X43" s="33">
        <v>0</v>
      </c>
      <c r="Y43" s="33">
        <v>1</v>
      </c>
      <c r="Z43" s="33">
        <v>0</v>
      </c>
      <c r="AA43" s="33">
        <v>2</v>
      </c>
      <c r="AB43" s="33">
        <v>0</v>
      </c>
      <c r="AC43" s="33">
        <v>0</v>
      </c>
      <c r="AD43" s="33">
        <v>0</v>
      </c>
      <c r="AE43" s="33">
        <v>3</v>
      </c>
      <c r="AF43" s="56">
        <f t="shared" si="0"/>
        <v>17</v>
      </c>
      <c r="AG43" s="56">
        <f t="shared" si="1"/>
        <v>54</v>
      </c>
      <c r="AH43" s="56">
        <f t="shared" si="2"/>
        <v>71</v>
      </c>
    </row>
    <row r="44" spans="1:38" s="18" customFormat="1" ht="43.5" customHeight="1">
      <c r="A44" s="186"/>
      <c r="B44" s="218"/>
      <c r="C44" s="32" t="s">
        <v>31</v>
      </c>
      <c r="D44" s="33">
        <v>10</v>
      </c>
      <c r="E44" s="33">
        <v>17</v>
      </c>
      <c r="F44" s="33">
        <v>5</v>
      </c>
      <c r="G44" s="33">
        <v>4</v>
      </c>
      <c r="H44" s="33">
        <v>1</v>
      </c>
      <c r="I44" s="33">
        <v>0</v>
      </c>
      <c r="J44" s="33">
        <v>4</v>
      </c>
      <c r="K44" s="33">
        <v>10</v>
      </c>
      <c r="L44" s="33">
        <v>1</v>
      </c>
      <c r="M44" s="33">
        <v>0</v>
      </c>
      <c r="N44" s="33">
        <v>0</v>
      </c>
      <c r="O44" s="33">
        <v>0</v>
      </c>
      <c r="P44" s="33">
        <v>1</v>
      </c>
      <c r="Q44" s="33">
        <v>1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1</v>
      </c>
      <c r="X44" s="33">
        <v>0</v>
      </c>
      <c r="Y44" s="33">
        <v>0</v>
      </c>
      <c r="Z44" s="33">
        <v>2</v>
      </c>
      <c r="AA44" s="33">
        <v>3</v>
      </c>
      <c r="AB44" s="33">
        <v>1</v>
      </c>
      <c r="AC44" s="33">
        <v>0</v>
      </c>
      <c r="AD44" s="33">
        <v>1</v>
      </c>
      <c r="AE44" s="33">
        <v>1</v>
      </c>
      <c r="AF44" s="56">
        <f t="shared" si="0"/>
        <v>26</v>
      </c>
      <c r="AG44" s="56">
        <f t="shared" si="1"/>
        <v>37</v>
      </c>
      <c r="AH44" s="56">
        <f t="shared" si="2"/>
        <v>63</v>
      </c>
      <c r="AJ44"/>
      <c r="AK44"/>
      <c r="AL44"/>
    </row>
    <row r="45" spans="1:34" ht="43.5" customHeight="1">
      <c r="A45" s="186"/>
      <c r="B45" s="217"/>
      <c r="C45" s="32" t="s">
        <v>26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56">
        <f t="shared" si="0"/>
        <v>0</v>
      </c>
      <c r="AG45" s="56">
        <f t="shared" si="1"/>
        <v>0</v>
      </c>
      <c r="AH45" s="56">
        <f t="shared" si="2"/>
        <v>0</v>
      </c>
    </row>
    <row r="46" spans="1:34" ht="44.25" customHeight="1">
      <c r="A46" s="186"/>
      <c r="B46" s="181" t="s">
        <v>123</v>
      </c>
      <c r="C46" s="32" t="s">
        <v>31</v>
      </c>
      <c r="D46" s="33">
        <v>7</v>
      </c>
      <c r="E46" s="33">
        <v>17</v>
      </c>
      <c r="F46" s="33">
        <v>2</v>
      </c>
      <c r="G46" s="33">
        <v>8</v>
      </c>
      <c r="H46" s="33">
        <v>17</v>
      </c>
      <c r="I46" s="33">
        <v>14</v>
      </c>
      <c r="J46" s="33">
        <v>3</v>
      </c>
      <c r="K46" s="33">
        <v>9</v>
      </c>
      <c r="L46" s="33">
        <v>5</v>
      </c>
      <c r="M46" s="33">
        <v>1</v>
      </c>
      <c r="N46" s="33">
        <v>6</v>
      </c>
      <c r="O46" s="33">
        <v>9</v>
      </c>
      <c r="P46" s="33">
        <v>1</v>
      </c>
      <c r="Q46" s="33">
        <v>4</v>
      </c>
      <c r="R46" s="33">
        <v>2</v>
      </c>
      <c r="S46" s="33">
        <v>1</v>
      </c>
      <c r="T46" s="33">
        <v>4</v>
      </c>
      <c r="U46" s="33">
        <v>0</v>
      </c>
      <c r="V46" s="33">
        <v>10</v>
      </c>
      <c r="W46" s="33">
        <v>0</v>
      </c>
      <c r="X46" s="33">
        <v>3</v>
      </c>
      <c r="Y46" s="33">
        <v>0</v>
      </c>
      <c r="Z46" s="33">
        <v>6</v>
      </c>
      <c r="AA46" s="33">
        <v>4</v>
      </c>
      <c r="AB46" s="33">
        <v>0</v>
      </c>
      <c r="AC46" s="33">
        <v>0</v>
      </c>
      <c r="AD46" s="33">
        <v>2</v>
      </c>
      <c r="AE46" s="33">
        <v>0</v>
      </c>
      <c r="AF46" s="56">
        <f t="shared" si="0"/>
        <v>68</v>
      </c>
      <c r="AG46" s="56">
        <f t="shared" si="1"/>
        <v>67</v>
      </c>
      <c r="AH46" s="56">
        <f t="shared" si="2"/>
        <v>135</v>
      </c>
    </row>
    <row r="47" spans="1:34" ht="44.25" customHeight="1">
      <c r="A47" s="186"/>
      <c r="B47" s="181"/>
      <c r="C47" s="32" t="s">
        <v>26</v>
      </c>
      <c r="D47" s="33">
        <v>1</v>
      </c>
      <c r="E47" s="33">
        <v>2</v>
      </c>
      <c r="F47" s="33">
        <v>2</v>
      </c>
      <c r="G47" s="33">
        <v>1</v>
      </c>
      <c r="H47" s="33">
        <v>1</v>
      </c>
      <c r="I47" s="33">
        <v>1</v>
      </c>
      <c r="J47" s="33">
        <v>2</v>
      </c>
      <c r="K47" s="33">
        <v>0</v>
      </c>
      <c r="L47" s="33">
        <v>0</v>
      </c>
      <c r="M47" s="33">
        <v>0</v>
      </c>
      <c r="N47" s="33">
        <v>3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1</v>
      </c>
      <c r="X47" s="33">
        <v>0</v>
      </c>
      <c r="Y47" s="33">
        <v>0</v>
      </c>
      <c r="Z47" s="33">
        <v>0</v>
      </c>
      <c r="AA47" s="33">
        <v>3</v>
      </c>
      <c r="AB47" s="33">
        <v>0</v>
      </c>
      <c r="AC47" s="33">
        <v>1</v>
      </c>
      <c r="AD47" s="33">
        <v>0</v>
      </c>
      <c r="AE47" s="33">
        <v>1</v>
      </c>
      <c r="AF47" s="56">
        <f t="shared" si="0"/>
        <v>9</v>
      </c>
      <c r="AG47" s="56">
        <f t="shared" si="1"/>
        <v>10</v>
      </c>
      <c r="AH47" s="56">
        <f t="shared" si="2"/>
        <v>19</v>
      </c>
    </row>
    <row r="48" spans="1:34" ht="44.25" customHeight="1">
      <c r="A48" s="186"/>
      <c r="B48" s="181" t="s">
        <v>54</v>
      </c>
      <c r="C48" s="32" t="s">
        <v>31</v>
      </c>
      <c r="D48" s="33">
        <v>7</v>
      </c>
      <c r="E48" s="33">
        <v>12</v>
      </c>
      <c r="F48" s="33">
        <v>3</v>
      </c>
      <c r="G48" s="33">
        <v>5</v>
      </c>
      <c r="H48" s="33">
        <v>13</v>
      </c>
      <c r="I48" s="33">
        <v>15</v>
      </c>
      <c r="J48" s="33">
        <v>1</v>
      </c>
      <c r="K48" s="33">
        <v>1</v>
      </c>
      <c r="L48" s="33">
        <v>7</v>
      </c>
      <c r="M48" s="33">
        <v>3</v>
      </c>
      <c r="N48" s="33">
        <v>7</v>
      </c>
      <c r="O48" s="33">
        <v>8</v>
      </c>
      <c r="P48" s="33">
        <v>2</v>
      </c>
      <c r="Q48" s="33">
        <v>1</v>
      </c>
      <c r="R48" s="33">
        <v>0</v>
      </c>
      <c r="S48" s="33">
        <v>0</v>
      </c>
      <c r="T48" s="33">
        <v>3</v>
      </c>
      <c r="U48" s="33">
        <v>3</v>
      </c>
      <c r="V48" s="33">
        <v>4</v>
      </c>
      <c r="W48" s="33">
        <v>2</v>
      </c>
      <c r="X48" s="33">
        <v>2</v>
      </c>
      <c r="Y48" s="33">
        <v>0</v>
      </c>
      <c r="Z48" s="33">
        <v>1</v>
      </c>
      <c r="AA48" s="33">
        <v>2</v>
      </c>
      <c r="AB48" s="33">
        <v>6</v>
      </c>
      <c r="AC48" s="33">
        <v>1</v>
      </c>
      <c r="AD48" s="33">
        <v>1</v>
      </c>
      <c r="AE48" s="33">
        <v>0</v>
      </c>
      <c r="AF48" s="56">
        <f t="shared" si="0"/>
        <v>57</v>
      </c>
      <c r="AG48" s="56">
        <f t="shared" si="1"/>
        <v>53</v>
      </c>
      <c r="AH48" s="56">
        <f t="shared" si="2"/>
        <v>110</v>
      </c>
    </row>
    <row r="49" spans="1:34" ht="44.25" customHeight="1">
      <c r="A49" s="186"/>
      <c r="B49" s="181"/>
      <c r="C49" s="32" t="s">
        <v>26</v>
      </c>
      <c r="D49" s="33">
        <v>0</v>
      </c>
      <c r="E49" s="33">
        <v>3</v>
      </c>
      <c r="F49" s="33">
        <v>1</v>
      </c>
      <c r="G49" s="57">
        <v>1</v>
      </c>
      <c r="H49" s="33">
        <v>1</v>
      </c>
      <c r="I49" s="57">
        <v>2</v>
      </c>
      <c r="J49" s="33">
        <v>0</v>
      </c>
      <c r="K49" s="33">
        <v>1</v>
      </c>
      <c r="L49" s="33">
        <v>0</v>
      </c>
      <c r="M49" s="33">
        <v>0</v>
      </c>
      <c r="N49" s="33">
        <v>0</v>
      </c>
      <c r="O49" s="57">
        <v>0</v>
      </c>
      <c r="P49" s="33">
        <v>0</v>
      </c>
      <c r="Q49" s="33">
        <v>0</v>
      </c>
      <c r="R49" s="33">
        <v>2</v>
      </c>
      <c r="S49" s="33">
        <v>0</v>
      </c>
      <c r="T49" s="33">
        <v>0</v>
      </c>
      <c r="U49" s="57">
        <v>1</v>
      </c>
      <c r="V49" s="33">
        <v>1</v>
      </c>
      <c r="W49" s="33">
        <v>0</v>
      </c>
      <c r="X49" s="33">
        <v>0</v>
      </c>
      <c r="Y49" s="33">
        <v>0</v>
      </c>
      <c r="Z49" s="33">
        <v>0</v>
      </c>
      <c r="AA49" s="57">
        <v>0</v>
      </c>
      <c r="AB49" s="33">
        <v>0</v>
      </c>
      <c r="AC49" s="33">
        <v>0</v>
      </c>
      <c r="AD49" s="33">
        <v>0</v>
      </c>
      <c r="AE49" s="33">
        <v>0</v>
      </c>
      <c r="AF49" s="56">
        <f t="shared" si="0"/>
        <v>5</v>
      </c>
      <c r="AG49" s="56">
        <f t="shared" si="1"/>
        <v>8</v>
      </c>
      <c r="AH49" s="56">
        <f t="shared" si="2"/>
        <v>13</v>
      </c>
    </row>
    <row r="50" spans="1:34" ht="44.25" customHeight="1">
      <c r="A50" s="186"/>
      <c r="B50" s="181" t="s">
        <v>53</v>
      </c>
      <c r="C50" s="32" t="s">
        <v>31</v>
      </c>
      <c r="D50" s="33">
        <v>5</v>
      </c>
      <c r="E50" s="33">
        <v>8</v>
      </c>
      <c r="F50" s="33">
        <v>6</v>
      </c>
      <c r="G50" s="33">
        <v>5</v>
      </c>
      <c r="H50" s="33">
        <v>9</v>
      </c>
      <c r="I50" s="33">
        <v>6</v>
      </c>
      <c r="J50" s="33">
        <v>3</v>
      </c>
      <c r="K50" s="33">
        <v>4</v>
      </c>
      <c r="L50" s="33">
        <v>7</v>
      </c>
      <c r="M50" s="33">
        <v>6</v>
      </c>
      <c r="N50" s="33">
        <v>7</v>
      </c>
      <c r="O50" s="33">
        <v>16</v>
      </c>
      <c r="P50" s="33">
        <v>4</v>
      </c>
      <c r="Q50" s="33">
        <v>5</v>
      </c>
      <c r="R50" s="33">
        <v>4</v>
      </c>
      <c r="S50" s="33">
        <v>2</v>
      </c>
      <c r="T50" s="33">
        <v>9</v>
      </c>
      <c r="U50" s="33">
        <v>1</v>
      </c>
      <c r="V50" s="33">
        <v>3</v>
      </c>
      <c r="W50" s="33">
        <v>0</v>
      </c>
      <c r="X50" s="33">
        <v>5</v>
      </c>
      <c r="Y50" s="33">
        <v>0</v>
      </c>
      <c r="Z50" s="33">
        <v>3</v>
      </c>
      <c r="AA50" s="33">
        <v>1</v>
      </c>
      <c r="AB50" s="33">
        <v>4</v>
      </c>
      <c r="AC50" s="33">
        <v>2</v>
      </c>
      <c r="AD50" s="33">
        <v>1</v>
      </c>
      <c r="AE50" s="33">
        <v>0</v>
      </c>
      <c r="AF50" s="56">
        <f t="shared" si="0"/>
        <v>70</v>
      </c>
      <c r="AG50" s="56">
        <f t="shared" si="1"/>
        <v>56</v>
      </c>
      <c r="AH50" s="56">
        <f t="shared" si="2"/>
        <v>126</v>
      </c>
    </row>
    <row r="51" spans="1:34" ht="44.25" customHeight="1">
      <c r="A51" s="186"/>
      <c r="B51" s="181"/>
      <c r="C51" s="32" t="s">
        <v>26</v>
      </c>
      <c r="D51" s="33">
        <v>3</v>
      </c>
      <c r="E51" s="33">
        <v>1</v>
      </c>
      <c r="F51" s="33">
        <v>1</v>
      </c>
      <c r="G51" s="33">
        <v>1</v>
      </c>
      <c r="H51" s="33">
        <v>3</v>
      </c>
      <c r="I51" s="33">
        <v>1</v>
      </c>
      <c r="J51" s="33">
        <v>2</v>
      </c>
      <c r="K51" s="33">
        <v>2</v>
      </c>
      <c r="L51" s="33">
        <v>3</v>
      </c>
      <c r="M51" s="33">
        <v>0</v>
      </c>
      <c r="N51" s="33">
        <v>6</v>
      </c>
      <c r="O51" s="33">
        <v>3</v>
      </c>
      <c r="P51" s="33">
        <v>0</v>
      </c>
      <c r="Q51" s="33">
        <v>0</v>
      </c>
      <c r="R51" s="33">
        <v>0</v>
      </c>
      <c r="S51" s="33">
        <v>0</v>
      </c>
      <c r="T51" s="33">
        <v>4</v>
      </c>
      <c r="U51" s="33">
        <v>1</v>
      </c>
      <c r="V51" s="33">
        <v>0</v>
      </c>
      <c r="W51" s="33">
        <v>0</v>
      </c>
      <c r="X51" s="33">
        <v>0</v>
      </c>
      <c r="Y51" s="33">
        <v>0</v>
      </c>
      <c r="Z51" s="33">
        <v>1</v>
      </c>
      <c r="AA51" s="33">
        <v>1</v>
      </c>
      <c r="AB51" s="33">
        <v>1</v>
      </c>
      <c r="AC51" s="33">
        <v>1</v>
      </c>
      <c r="AD51" s="33">
        <v>1</v>
      </c>
      <c r="AE51" s="33">
        <v>1</v>
      </c>
      <c r="AF51" s="56">
        <f t="shared" si="0"/>
        <v>25</v>
      </c>
      <c r="AG51" s="56">
        <f t="shared" si="1"/>
        <v>12</v>
      </c>
      <c r="AH51" s="56">
        <f t="shared" si="2"/>
        <v>37</v>
      </c>
    </row>
    <row r="52" spans="1:34" ht="44.25" customHeight="1">
      <c r="A52" s="186"/>
      <c r="B52" s="181" t="s">
        <v>124</v>
      </c>
      <c r="C52" s="32" t="s">
        <v>31</v>
      </c>
      <c r="D52" s="33">
        <v>6</v>
      </c>
      <c r="E52" s="33">
        <v>23</v>
      </c>
      <c r="F52" s="33">
        <v>5</v>
      </c>
      <c r="G52" s="33">
        <v>16</v>
      </c>
      <c r="H52" s="33">
        <v>6</v>
      </c>
      <c r="I52" s="33">
        <v>4</v>
      </c>
      <c r="J52" s="33">
        <v>2</v>
      </c>
      <c r="K52" s="33">
        <v>5</v>
      </c>
      <c r="L52" s="33">
        <v>3</v>
      </c>
      <c r="M52" s="33">
        <v>9</v>
      </c>
      <c r="N52" s="33">
        <v>10</v>
      </c>
      <c r="O52" s="33">
        <v>27</v>
      </c>
      <c r="P52" s="33">
        <v>3</v>
      </c>
      <c r="Q52" s="33">
        <v>14</v>
      </c>
      <c r="R52" s="33">
        <v>1</v>
      </c>
      <c r="S52" s="33">
        <v>1</v>
      </c>
      <c r="T52" s="33">
        <v>1</v>
      </c>
      <c r="U52" s="33">
        <v>3</v>
      </c>
      <c r="V52" s="33">
        <v>8</v>
      </c>
      <c r="W52" s="33">
        <v>5</v>
      </c>
      <c r="X52" s="33">
        <v>1</v>
      </c>
      <c r="Y52" s="33">
        <v>0</v>
      </c>
      <c r="Z52" s="33">
        <v>2</v>
      </c>
      <c r="AA52" s="33">
        <v>3</v>
      </c>
      <c r="AB52" s="33">
        <v>6</v>
      </c>
      <c r="AC52" s="33">
        <v>2</v>
      </c>
      <c r="AD52" s="33">
        <v>3</v>
      </c>
      <c r="AE52" s="33">
        <v>2</v>
      </c>
      <c r="AF52" s="56">
        <f t="shared" si="0"/>
        <v>57</v>
      </c>
      <c r="AG52" s="56">
        <f t="shared" si="1"/>
        <v>114</v>
      </c>
      <c r="AH52" s="56">
        <f t="shared" si="2"/>
        <v>171</v>
      </c>
    </row>
    <row r="53" spans="1:34" ht="44.25" customHeight="1">
      <c r="A53" s="186"/>
      <c r="B53" s="181"/>
      <c r="C53" s="32" t="s">
        <v>26</v>
      </c>
      <c r="D53" s="33">
        <v>2</v>
      </c>
      <c r="E53" s="33">
        <v>2</v>
      </c>
      <c r="F53" s="33">
        <v>1</v>
      </c>
      <c r="G53" s="33">
        <v>0</v>
      </c>
      <c r="H53" s="33">
        <v>0</v>
      </c>
      <c r="I53" s="33">
        <v>1</v>
      </c>
      <c r="J53" s="33">
        <v>1</v>
      </c>
      <c r="K53" s="33">
        <v>1</v>
      </c>
      <c r="L53" s="33">
        <v>1</v>
      </c>
      <c r="M53" s="33">
        <v>2</v>
      </c>
      <c r="N53" s="33">
        <v>0</v>
      </c>
      <c r="O53" s="33">
        <v>3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1</v>
      </c>
      <c r="X53" s="33">
        <v>0</v>
      </c>
      <c r="Y53" s="33">
        <v>0</v>
      </c>
      <c r="Z53" s="33">
        <v>0</v>
      </c>
      <c r="AA53" s="33">
        <v>1</v>
      </c>
      <c r="AB53" s="33">
        <v>0</v>
      </c>
      <c r="AC53" s="33">
        <v>0</v>
      </c>
      <c r="AD53" s="33">
        <v>0</v>
      </c>
      <c r="AE53" s="33">
        <v>0</v>
      </c>
      <c r="AF53" s="56">
        <f t="shared" si="0"/>
        <v>5</v>
      </c>
      <c r="AG53" s="56">
        <f t="shared" si="1"/>
        <v>11</v>
      </c>
      <c r="AH53" s="56">
        <f t="shared" si="2"/>
        <v>16</v>
      </c>
    </row>
    <row r="54" spans="1:34" ht="44.25" customHeight="1">
      <c r="A54" s="186"/>
      <c r="B54" s="181" t="s">
        <v>57</v>
      </c>
      <c r="C54" s="32" t="s">
        <v>31</v>
      </c>
      <c r="D54" s="33">
        <v>2</v>
      </c>
      <c r="E54" s="33">
        <v>16</v>
      </c>
      <c r="F54" s="33">
        <v>1</v>
      </c>
      <c r="G54" s="33">
        <v>3</v>
      </c>
      <c r="H54" s="33">
        <v>4</v>
      </c>
      <c r="I54" s="33">
        <v>1</v>
      </c>
      <c r="J54" s="33">
        <v>0</v>
      </c>
      <c r="K54" s="33">
        <v>1</v>
      </c>
      <c r="L54" s="33">
        <v>2</v>
      </c>
      <c r="M54" s="33">
        <v>4</v>
      </c>
      <c r="N54" s="33">
        <v>0</v>
      </c>
      <c r="O54" s="33">
        <v>0</v>
      </c>
      <c r="P54" s="33">
        <v>2</v>
      </c>
      <c r="Q54" s="33">
        <v>4</v>
      </c>
      <c r="R54" s="33">
        <v>0</v>
      </c>
      <c r="S54" s="33">
        <v>2</v>
      </c>
      <c r="T54" s="33">
        <v>1</v>
      </c>
      <c r="U54" s="33">
        <v>1</v>
      </c>
      <c r="V54" s="33">
        <v>3</v>
      </c>
      <c r="W54" s="33">
        <v>4</v>
      </c>
      <c r="X54" s="33">
        <v>0</v>
      </c>
      <c r="Y54" s="33">
        <v>0</v>
      </c>
      <c r="Z54" s="33">
        <v>4</v>
      </c>
      <c r="AA54" s="33">
        <v>4</v>
      </c>
      <c r="AB54" s="33">
        <v>1</v>
      </c>
      <c r="AC54" s="33">
        <v>1</v>
      </c>
      <c r="AD54" s="33">
        <v>1</v>
      </c>
      <c r="AE54" s="33">
        <v>0</v>
      </c>
      <c r="AF54" s="56">
        <f t="shared" si="0"/>
        <v>21</v>
      </c>
      <c r="AG54" s="56">
        <f t="shared" si="1"/>
        <v>41</v>
      </c>
      <c r="AH54" s="56">
        <f t="shared" si="2"/>
        <v>62</v>
      </c>
    </row>
    <row r="55" spans="1:34" ht="44.25" customHeight="1">
      <c r="A55" s="186"/>
      <c r="B55" s="181"/>
      <c r="C55" s="32" t="s">
        <v>26</v>
      </c>
      <c r="D55" s="33">
        <v>0</v>
      </c>
      <c r="E55" s="33">
        <v>0</v>
      </c>
      <c r="F55" s="33">
        <v>0</v>
      </c>
      <c r="G55" s="33">
        <v>1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1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1</v>
      </c>
      <c r="AA55" s="33">
        <v>1</v>
      </c>
      <c r="AB55" s="33">
        <v>0</v>
      </c>
      <c r="AC55" s="33">
        <v>0</v>
      </c>
      <c r="AD55" s="33">
        <v>0</v>
      </c>
      <c r="AE55" s="33">
        <v>0</v>
      </c>
      <c r="AF55" s="56">
        <f t="shared" si="0"/>
        <v>2</v>
      </c>
      <c r="AG55" s="56">
        <f t="shared" si="1"/>
        <v>2</v>
      </c>
      <c r="AH55" s="56">
        <f t="shared" si="2"/>
        <v>4</v>
      </c>
    </row>
    <row r="56" spans="1:38" s="10" customFormat="1" ht="44.25" customHeight="1">
      <c r="A56" s="186"/>
      <c r="B56" s="216" t="s">
        <v>263</v>
      </c>
      <c r="C56" s="32" t="s">
        <v>31</v>
      </c>
      <c r="D56" s="33">
        <v>0</v>
      </c>
      <c r="E56" s="33">
        <v>18</v>
      </c>
      <c r="F56" s="33">
        <v>1</v>
      </c>
      <c r="G56" s="33">
        <v>6</v>
      </c>
      <c r="H56" s="33">
        <v>0</v>
      </c>
      <c r="I56" s="33">
        <v>0</v>
      </c>
      <c r="J56" s="33">
        <v>1</v>
      </c>
      <c r="K56" s="33">
        <v>0</v>
      </c>
      <c r="L56" s="33">
        <v>0</v>
      </c>
      <c r="M56" s="33">
        <v>3</v>
      </c>
      <c r="N56" s="33">
        <v>0</v>
      </c>
      <c r="O56" s="33">
        <v>1</v>
      </c>
      <c r="P56" s="33">
        <v>0</v>
      </c>
      <c r="Q56" s="33">
        <v>2</v>
      </c>
      <c r="R56" s="33">
        <v>0</v>
      </c>
      <c r="S56" s="33">
        <v>2</v>
      </c>
      <c r="T56" s="33">
        <v>0</v>
      </c>
      <c r="U56" s="33">
        <v>1</v>
      </c>
      <c r="V56" s="33">
        <v>1</v>
      </c>
      <c r="W56" s="33">
        <v>1</v>
      </c>
      <c r="X56" s="33">
        <v>0</v>
      </c>
      <c r="Y56" s="33">
        <v>0</v>
      </c>
      <c r="Z56" s="33">
        <v>0</v>
      </c>
      <c r="AA56" s="33">
        <v>1</v>
      </c>
      <c r="AB56" s="33">
        <v>2</v>
      </c>
      <c r="AC56" s="33">
        <v>0</v>
      </c>
      <c r="AD56" s="33">
        <v>1</v>
      </c>
      <c r="AE56" s="33">
        <v>3</v>
      </c>
      <c r="AF56" s="56">
        <f t="shared" si="0"/>
        <v>6</v>
      </c>
      <c r="AG56" s="56">
        <f t="shared" si="1"/>
        <v>38</v>
      </c>
      <c r="AH56" s="56">
        <f t="shared" si="2"/>
        <v>44</v>
      </c>
      <c r="AJ56"/>
      <c r="AK56"/>
      <c r="AL56"/>
    </row>
    <row r="57" spans="1:38" s="10" customFormat="1" ht="44.25" customHeight="1">
      <c r="A57" s="186"/>
      <c r="B57" s="217"/>
      <c r="C57" s="32" t="s">
        <v>26</v>
      </c>
      <c r="D57" s="33">
        <v>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56">
        <f t="shared" si="0"/>
        <v>1</v>
      </c>
      <c r="AG57" s="56">
        <f t="shared" si="1"/>
        <v>0</v>
      </c>
      <c r="AH57" s="56">
        <f t="shared" si="2"/>
        <v>1</v>
      </c>
      <c r="AJ57"/>
      <c r="AK57"/>
      <c r="AL57"/>
    </row>
    <row r="58" spans="1:38" s="10" customFormat="1" ht="44.25" customHeight="1">
      <c r="A58" s="186"/>
      <c r="B58" s="207" t="s">
        <v>77</v>
      </c>
      <c r="C58" s="28" t="s">
        <v>30</v>
      </c>
      <c r="D58" s="30">
        <f>D43+D40</f>
        <v>10</v>
      </c>
      <c r="E58" s="30">
        <f aca="true" t="shared" si="5" ref="E58:AE58">E43+E40</f>
        <v>51</v>
      </c>
      <c r="F58" s="30">
        <f t="shared" si="5"/>
        <v>7</v>
      </c>
      <c r="G58" s="30">
        <f t="shared" si="5"/>
        <v>9</v>
      </c>
      <c r="H58" s="30">
        <f t="shared" si="5"/>
        <v>0</v>
      </c>
      <c r="I58" s="30">
        <f t="shared" si="5"/>
        <v>0</v>
      </c>
      <c r="J58" s="30">
        <f t="shared" si="5"/>
        <v>0</v>
      </c>
      <c r="K58" s="30">
        <f t="shared" si="5"/>
        <v>0</v>
      </c>
      <c r="L58" s="30">
        <f t="shared" si="5"/>
        <v>2</v>
      </c>
      <c r="M58" s="30">
        <f t="shared" si="5"/>
        <v>3</v>
      </c>
      <c r="N58" s="30">
        <f t="shared" si="5"/>
        <v>1</v>
      </c>
      <c r="O58" s="30">
        <f t="shared" si="5"/>
        <v>3</v>
      </c>
      <c r="P58" s="30">
        <f t="shared" si="5"/>
        <v>0</v>
      </c>
      <c r="Q58" s="30">
        <f t="shared" si="5"/>
        <v>2</v>
      </c>
      <c r="R58" s="30">
        <f t="shared" si="5"/>
        <v>2</v>
      </c>
      <c r="S58" s="30">
        <f t="shared" si="5"/>
        <v>1</v>
      </c>
      <c r="T58" s="30">
        <f t="shared" si="5"/>
        <v>1</v>
      </c>
      <c r="U58" s="30">
        <f t="shared" si="5"/>
        <v>0</v>
      </c>
      <c r="V58" s="30">
        <f t="shared" si="5"/>
        <v>4</v>
      </c>
      <c r="W58" s="30">
        <f t="shared" si="5"/>
        <v>1</v>
      </c>
      <c r="X58" s="30">
        <f t="shared" si="5"/>
        <v>0</v>
      </c>
      <c r="Y58" s="30">
        <f t="shared" si="5"/>
        <v>1</v>
      </c>
      <c r="Z58" s="30">
        <f t="shared" si="5"/>
        <v>1</v>
      </c>
      <c r="AA58" s="30">
        <f t="shared" si="5"/>
        <v>4</v>
      </c>
      <c r="AB58" s="30">
        <f t="shared" si="5"/>
        <v>2</v>
      </c>
      <c r="AC58" s="30">
        <f t="shared" si="5"/>
        <v>0</v>
      </c>
      <c r="AD58" s="30">
        <f t="shared" si="5"/>
        <v>0</v>
      </c>
      <c r="AE58" s="30">
        <f t="shared" si="5"/>
        <v>3</v>
      </c>
      <c r="AF58" s="56">
        <f t="shared" si="0"/>
        <v>30</v>
      </c>
      <c r="AG58" s="56">
        <f t="shared" si="1"/>
        <v>78</v>
      </c>
      <c r="AH58" s="56">
        <f t="shared" si="2"/>
        <v>108</v>
      </c>
      <c r="AJ58"/>
      <c r="AK58"/>
      <c r="AL58"/>
    </row>
    <row r="59" spans="1:34" ht="44.25" customHeight="1">
      <c r="A59" s="186"/>
      <c r="B59" s="208"/>
      <c r="C59" s="28" t="s">
        <v>31</v>
      </c>
      <c r="D59" s="43">
        <f>SUM(D56,D54,D52,D50,D48,D46,D44,D41,D38)</f>
        <v>59</v>
      </c>
      <c r="E59" s="43">
        <f aca="true" t="shared" si="6" ref="E59:AH59">SUM(E56,E54,E52,E50,E48,E46,E44,E41,E38)</f>
        <v>195</v>
      </c>
      <c r="F59" s="43">
        <f t="shared" si="6"/>
        <v>36</v>
      </c>
      <c r="G59" s="43">
        <f t="shared" si="6"/>
        <v>89</v>
      </c>
      <c r="H59" s="43">
        <f t="shared" si="6"/>
        <v>53</v>
      </c>
      <c r="I59" s="43">
        <f t="shared" si="6"/>
        <v>43</v>
      </c>
      <c r="J59" s="43">
        <f t="shared" si="6"/>
        <v>17</v>
      </c>
      <c r="K59" s="43">
        <f t="shared" si="6"/>
        <v>32</v>
      </c>
      <c r="L59" s="43">
        <f t="shared" si="6"/>
        <v>31</v>
      </c>
      <c r="M59" s="43">
        <f t="shared" si="6"/>
        <v>32</v>
      </c>
      <c r="N59" s="43">
        <f t="shared" si="6"/>
        <v>34</v>
      </c>
      <c r="O59" s="43">
        <f t="shared" si="6"/>
        <v>66</v>
      </c>
      <c r="P59" s="43">
        <f t="shared" si="6"/>
        <v>18</v>
      </c>
      <c r="Q59" s="43">
        <f t="shared" si="6"/>
        <v>38</v>
      </c>
      <c r="R59" s="43">
        <f t="shared" si="6"/>
        <v>16</v>
      </c>
      <c r="S59" s="43">
        <f t="shared" si="6"/>
        <v>12</v>
      </c>
      <c r="T59" s="43">
        <f t="shared" si="6"/>
        <v>20</v>
      </c>
      <c r="U59" s="43">
        <f t="shared" si="6"/>
        <v>10</v>
      </c>
      <c r="V59" s="43">
        <f t="shared" si="6"/>
        <v>39</v>
      </c>
      <c r="W59" s="43">
        <f t="shared" si="6"/>
        <v>14</v>
      </c>
      <c r="X59" s="43">
        <f t="shared" si="6"/>
        <v>13</v>
      </c>
      <c r="Y59" s="43">
        <f t="shared" si="6"/>
        <v>0</v>
      </c>
      <c r="Z59" s="43">
        <f t="shared" si="6"/>
        <v>27</v>
      </c>
      <c r="AA59" s="43">
        <f t="shared" si="6"/>
        <v>26</v>
      </c>
      <c r="AB59" s="43">
        <f t="shared" si="6"/>
        <v>52</v>
      </c>
      <c r="AC59" s="43">
        <f t="shared" si="6"/>
        <v>19</v>
      </c>
      <c r="AD59" s="43">
        <f t="shared" si="6"/>
        <v>15</v>
      </c>
      <c r="AE59" s="43">
        <f t="shared" si="6"/>
        <v>9</v>
      </c>
      <c r="AF59" s="43">
        <f t="shared" si="6"/>
        <v>430</v>
      </c>
      <c r="AG59" s="43">
        <f t="shared" si="6"/>
        <v>585</v>
      </c>
      <c r="AH59" s="43">
        <f t="shared" si="6"/>
        <v>1015</v>
      </c>
    </row>
    <row r="60" spans="1:34" ht="44.25" customHeight="1">
      <c r="A60" s="186"/>
      <c r="B60" s="209"/>
      <c r="C60" s="28" t="s">
        <v>26</v>
      </c>
      <c r="D60" s="43">
        <f aca="true" t="shared" si="7" ref="D60:AE60">D55+D53+D51+D49++D47+D45+D42+D39+D57</f>
        <v>16</v>
      </c>
      <c r="E60" s="43">
        <f t="shared" si="7"/>
        <v>12</v>
      </c>
      <c r="F60" s="43">
        <f t="shared" si="7"/>
        <v>11</v>
      </c>
      <c r="G60" s="43">
        <f t="shared" si="7"/>
        <v>8</v>
      </c>
      <c r="H60" s="43">
        <f t="shared" si="7"/>
        <v>5</v>
      </c>
      <c r="I60" s="43">
        <f t="shared" si="7"/>
        <v>6</v>
      </c>
      <c r="J60" s="43">
        <f t="shared" si="7"/>
        <v>7</v>
      </c>
      <c r="K60" s="43">
        <f t="shared" si="7"/>
        <v>5</v>
      </c>
      <c r="L60" s="43">
        <f t="shared" si="7"/>
        <v>7</v>
      </c>
      <c r="M60" s="43">
        <f t="shared" si="7"/>
        <v>3</v>
      </c>
      <c r="N60" s="43">
        <f t="shared" si="7"/>
        <v>14</v>
      </c>
      <c r="O60" s="43">
        <f t="shared" si="7"/>
        <v>7</v>
      </c>
      <c r="P60" s="43">
        <f t="shared" si="7"/>
        <v>1</v>
      </c>
      <c r="Q60" s="43">
        <f t="shared" si="7"/>
        <v>0</v>
      </c>
      <c r="R60" s="43">
        <f t="shared" si="7"/>
        <v>5</v>
      </c>
      <c r="S60" s="43">
        <f t="shared" si="7"/>
        <v>0</v>
      </c>
      <c r="T60" s="43">
        <f t="shared" si="7"/>
        <v>4</v>
      </c>
      <c r="U60" s="43">
        <f t="shared" si="7"/>
        <v>3</v>
      </c>
      <c r="V60" s="43">
        <f t="shared" si="7"/>
        <v>3</v>
      </c>
      <c r="W60" s="43">
        <f t="shared" si="7"/>
        <v>2</v>
      </c>
      <c r="X60" s="43">
        <f t="shared" si="7"/>
        <v>0</v>
      </c>
      <c r="Y60" s="43">
        <f t="shared" si="7"/>
        <v>0</v>
      </c>
      <c r="Z60" s="43">
        <f t="shared" si="7"/>
        <v>5</v>
      </c>
      <c r="AA60" s="43">
        <f t="shared" si="7"/>
        <v>8</v>
      </c>
      <c r="AB60" s="43">
        <f t="shared" si="7"/>
        <v>6</v>
      </c>
      <c r="AC60" s="43">
        <f t="shared" si="7"/>
        <v>2</v>
      </c>
      <c r="AD60" s="43">
        <f t="shared" si="7"/>
        <v>1</v>
      </c>
      <c r="AE60" s="43">
        <f t="shared" si="7"/>
        <v>2</v>
      </c>
      <c r="AF60" s="56">
        <f t="shared" si="0"/>
        <v>85</v>
      </c>
      <c r="AG60" s="56">
        <f t="shared" si="1"/>
        <v>58</v>
      </c>
      <c r="AH60" s="56">
        <f t="shared" si="2"/>
        <v>143</v>
      </c>
    </row>
    <row r="61" spans="1:38" s="10" customFormat="1" ht="44.25" customHeight="1">
      <c r="A61" s="199" t="s">
        <v>264</v>
      </c>
      <c r="B61" s="200"/>
      <c r="C61" s="32" t="s">
        <v>31</v>
      </c>
      <c r="D61" s="39">
        <v>6</v>
      </c>
      <c r="E61" s="39">
        <v>26</v>
      </c>
      <c r="F61" s="39">
        <v>3</v>
      </c>
      <c r="G61" s="39">
        <v>5</v>
      </c>
      <c r="H61" s="39">
        <v>2</v>
      </c>
      <c r="I61" s="39">
        <v>1</v>
      </c>
      <c r="J61" s="39">
        <v>1</v>
      </c>
      <c r="K61" s="39">
        <v>1</v>
      </c>
      <c r="L61" s="39">
        <v>3</v>
      </c>
      <c r="M61" s="39">
        <v>4</v>
      </c>
      <c r="N61" s="39">
        <v>3</v>
      </c>
      <c r="O61" s="39">
        <v>5</v>
      </c>
      <c r="P61" s="39">
        <v>1</v>
      </c>
      <c r="Q61" s="39">
        <v>1</v>
      </c>
      <c r="R61" s="39">
        <v>0</v>
      </c>
      <c r="S61" s="39">
        <v>0</v>
      </c>
      <c r="T61" s="39">
        <v>3</v>
      </c>
      <c r="U61" s="39">
        <v>0</v>
      </c>
      <c r="V61" s="39">
        <v>2</v>
      </c>
      <c r="W61" s="39">
        <v>3</v>
      </c>
      <c r="X61" s="39">
        <v>1</v>
      </c>
      <c r="Y61" s="39">
        <v>0</v>
      </c>
      <c r="Z61" s="39">
        <v>1</v>
      </c>
      <c r="AA61" s="39">
        <v>1</v>
      </c>
      <c r="AB61" s="39">
        <v>1</v>
      </c>
      <c r="AC61" s="39">
        <v>1</v>
      </c>
      <c r="AD61" s="39">
        <v>2</v>
      </c>
      <c r="AE61" s="39">
        <v>1</v>
      </c>
      <c r="AF61" s="56">
        <f t="shared" si="0"/>
        <v>29</v>
      </c>
      <c r="AG61" s="56">
        <f t="shared" si="1"/>
        <v>49</v>
      </c>
      <c r="AH61" s="56">
        <f t="shared" si="2"/>
        <v>78</v>
      </c>
      <c r="AJ61"/>
      <c r="AK61"/>
      <c r="AL61"/>
    </row>
    <row r="62" spans="1:38" s="10" customFormat="1" ht="44.25" customHeight="1">
      <c r="A62" s="201"/>
      <c r="B62" s="202"/>
      <c r="C62" s="32" t="s">
        <v>26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56">
        <f t="shared" si="0"/>
        <v>0</v>
      </c>
      <c r="AG62" s="56">
        <f t="shared" si="1"/>
        <v>0</v>
      </c>
      <c r="AH62" s="56">
        <f t="shared" si="2"/>
        <v>0</v>
      </c>
      <c r="AJ62"/>
      <c r="AK62"/>
      <c r="AL62"/>
    </row>
    <row r="63" spans="1:34" ht="39.75" customHeight="1">
      <c r="A63" s="186" t="s">
        <v>112</v>
      </c>
      <c r="B63" s="181" t="s">
        <v>64</v>
      </c>
      <c r="C63" s="32" t="s">
        <v>31</v>
      </c>
      <c r="D63" s="33">
        <v>14</v>
      </c>
      <c r="E63" s="33">
        <v>14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3</v>
      </c>
      <c r="AB63" s="33">
        <v>0</v>
      </c>
      <c r="AC63" s="33">
        <v>0</v>
      </c>
      <c r="AD63" s="33">
        <v>0</v>
      </c>
      <c r="AE63" s="33">
        <v>0</v>
      </c>
      <c r="AF63" s="56">
        <f t="shared" si="0"/>
        <v>14</v>
      </c>
      <c r="AG63" s="56">
        <f t="shared" si="1"/>
        <v>17</v>
      </c>
      <c r="AH63" s="56">
        <f t="shared" si="2"/>
        <v>31</v>
      </c>
    </row>
    <row r="64" spans="1:34" ht="39.75" customHeight="1">
      <c r="A64" s="186"/>
      <c r="B64" s="181"/>
      <c r="C64" s="32" t="s">
        <v>26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1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56">
        <f t="shared" si="0"/>
        <v>0</v>
      </c>
      <c r="AG64" s="56">
        <f t="shared" si="1"/>
        <v>1</v>
      </c>
      <c r="AH64" s="56">
        <f t="shared" si="2"/>
        <v>1</v>
      </c>
    </row>
    <row r="65" spans="1:34" ht="39.75" customHeight="1">
      <c r="A65" s="186"/>
      <c r="B65" s="181" t="s">
        <v>42</v>
      </c>
      <c r="C65" s="32" t="s">
        <v>31</v>
      </c>
      <c r="D65" s="33">
        <v>11</v>
      </c>
      <c r="E65" s="33">
        <v>18</v>
      </c>
      <c r="F65" s="33">
        <v>3</v>
      </c>
      <c r="G65" s="33">
        <v>7</v>
      </c>
      <c r="H65" s="33">
        <v>1</v>
      </c>
      <c r="I65" s="33">
        <v>0</v>
      </c>
      <c r="J65" s="33">
        <v>0</v>
      </c>
      <c r="K65" s="33">
        <v>0</v>
      </c>
      <c r="L65" s="33">
        <v>1</v>
      </c>
      <c r="M65" s="33">
        <v>2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2</v>
      </c>
      <c r="AD65" s="33">
        <v>1</v>
      </c>
      <c r="AE65" s="33">
        <v>0</v>
      </c>
      <c r="AF65" s="56">
        <f t="shared" si="0"/>
        <v>17</v>
      </c>
      <c r="AG65" s="56">
        <f t="shared" si="1"/>
        <v>29</v>
      </c>
      <c r="AH65" s="56">
        <f t="shared" si="2"/>
        <v>46</v>
      </c>
    </row>
    <row r="66" spans="1:34" ht="39.75" customHeight="1">
      <c r="A66" s="186"/>
      <c r="B66" s="181"/>
      <c r="C66" s="32" t="s">
        <v>26</v>
      </c>
      <c r="D66" s="33">
        <v>0</v>
      </c>
      <c r="E66" s="33">
        <v>3</v>
      </c>
      <c r="F66" s="33">
        <v>0</v>
      </c>
      <c r="G66" s="33">
        <v>1</v>
      </c>
      <c r="H66" s="33">
        <v>0</v>
      </c>
      <c r="I66" s="33">
        <v>0</v>
      </c>
      <c r="J66" s="33">
        <v>1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1</v>
      </c>
      <c r="Y66" s="33">
        <v>0</v>
      </c>
      <c r="Z66" s="33">
        <v>0</v>
      </c>
      <c r="AA66" s="33">
        <v>0</v>
      </c>
      <c r="AB66" s="33">
        <v>3</v>
      </c>
      <c r="AC66" s="33">
        <v>0</v>
      </c>
      <c r="AD66" s="33">
        <v>0</v>
      </c>
      <c r="AE66" s="33">
        <v>1</v>
      </c>
      <c r="AF66" s="56">
        <f t="shared" si="0"/>
        <v>5</v>
      </c>
      <c r="AG66" s="56">
        <f t="shared" si="1"/>
        <v>5</v>
      </c>
      <c r="AH66" s="56">
        <f t="shared" si="2"/>
        <v>10</v>
      </c>
    </row>
    <row r="67" spans="1:34" ht="39.75" customHeight="1">
      <c r="A67" s="186"/>
      <c r="B67" s="181" t="s">
        <v>117</v>
      </c>
      <c r="C67" s="32" t="s">
        <v>31</v>
      </c>
      <c r="D67" s="33">
        <v>6</v>
      </c>
      <c r="E67" s="33">
        <v>16</v>
      </c>
      <c r="F67" s="33">
        <v>5</v>
      </c>
      <c r="G67" s="33">
        <v>11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1</v>
      </c>
      <c r="N67" s="33">
        <v>5</v>
      </c>
      <c r="O67" s="33">
        <v>0</v>
      </c>
      <c r="P67" s="33">
        <v>1</v>
      </c>
      <c r="Q67" s="33">
        <v>1</v>
      </c>
      <c r="R67" s="33">
        <v>6</v>
      </c>
      <c r="S67" s="33">
        <v>0</v>
      </c>
      <c r="T67" s="33">
        <v>0</v>
      </c>
      <c r="U67" s="33">
        <v>0</v>
      </c>
      <c r="V67" s="33">
        <v>1</v>
      </c>
      <c r="W67" s="33">
        <v>3</v>
      </c>
      <c r="X67" s="33">
        <v>0</v>
      </c>
      <c r="Y67" s="33">
        <v>0</v>
      </c>
      <c r="Z67" s="33">
        <v>4</v>
      </c>
      <c r="AA67" s="33">
        <v>1</v>
      </c>
      <c r="AB67" s="33">
        <v>10</v>
      </c>
      <c r="AC67" s="33">
        <v>6</v>
      </c>
      <c r="AD67" s="33">
        <v>3</v>
      </c>
      <c r="AE67" s="33">
        <v>2</v>
      </c>
      <c r="AF67" s="56">
        <f t="shared" si="0"/>
        <v>41</v>
      </c>
      <c r="AG67" s="56">
        <f t="shared" si="1"/>
        <v>41</v>
      </c>
      <c r="AH67" s="56">
        <f t="shared" si="2"/>
        <v>82</v>
      </c>
    </row>
    <row r="68" spans="1:34" ht="39.75" customHeight="1">
      <c r="A68" s="186"/>
      <c r="B68" s="181"/>
      <c r="C68" s="32" t="s">
        <v>26</v>
      </c>
      <c r="D68" s="33">
        <v>1</v>
      </c>
      <c r="E68" s="33">
        <v>1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1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1</v>
      </c>
      <c r="AD68" s="33">
        <v>0</v>
      </c>
      <c r="AE68" s="33">
        <v>0</v>
      </c>
      <c r="AF68" s="56">
        <f t="shared" si="0"/>
        <v>1</v>
      </c>
      <c r="AG68" s="56">
        <f t="shared" si="1"/>
        <v>3</v>
      </c>
      <c r="AH68" s="56">
        <f t="shared" si="2"/>
        <v>4</v>
      </c>
    </row>
    <row r="69" spans="1:34" ht="39.75" customHeight="1">
      <c r="A69" s="186"/>
      <c r="B69" s="181" t="s">
        <v>66</v>
      </c>
      <c r="C69" s="32" t="s">
        <v>31</v>
      </c>
      <c r="D69" s="33">
        <v>0</v>
      </c>
      <c r="E69" s="33">
        <v>1</v>
      </c>
      <c r="F69" s="33">
        <v>0</v>
      </c>
      <c r="G69" s="33">
        <v>2</v>
      </c>
      <c r="H69" s="33">
        <v>0</v>
      </c>
      <c r="I69" s="33">
        <v>0</v>
      </c>
      <c r="J69" s="33">
        <v>0</v>
      </c>
      <c r="K69" s="33">
        <v>1</v>
      </c>
      <c r="L69" s="33">
        <v>1</v>
      </c>
      <c r="M69" s="33">
        <v>0</v>
      </c>
      <c r="N69" s="33">
        <v>1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1</v>
      </c>
      <c r="AA69" s="33">
        <v>0</v>
      </c>
      <c r="AB69" s="33">
        <v>0</v>
      </c>
      <c r="AC69" s="33">
        <v>1</v>
      </c>
      <c r="AD69" s="33">
        <v>0</v>
      </c>
      <c r="AE69" s="33">
        <v>0</v>
      </c>
      <c r="AF69" s="56">
        <f t="shared" si="0"/>
        <v>3</v>
      </c>
      <c r="AG69" s="56">
        <f t="shared" si="1"/>
        <v>5</v>
      </c>
      <c r="AH69" s="56">
        <f aca="true" t="shared" si="8" ref="AH69:AH105">AG69+AF69</f>
        <v>8</v>
      </c>
    </row>
    <row r="70" spans="1:34" ht="39.75" customHeight="1">
      <c r="A70" s="186"/>
      <c r="B70" s="181"/>
      <c r="C70" s="32" t="s">
        <v>26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56">
        <f aca="true" t="shared" si="9" ref="AF70:AG85">AD70+AB70+Z70+X70+V70+T70+R70+P70+N70+L70+J70+H70+F70+D70</f>
        <v>0</v>
      </c>
      <c r="AG70" s="56">
        <f t="shared" si="9"/>
        <v>0</v>
      </c>
      <c r="AH70" s="56">
        <f t="shared" si="8"/>
        <v>0</v>
      </c>
    </row>
    <row r="71" spans="1:34" ht="39.75" customHeight="1">
      <c r="A71" s="186"/>
      <c r="B71" s="181" t="s">
        <v>67</v>
      </c>
      <c r="C71" s="32" t="s">
        <v>31</v>
      </c>
      <c r="D71" s="33">
        <v>13</v>
      </c>
      <c r="E71" s="33">
        <v>7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56">
        <f t="shared" si="9"/>
        <v>13</v>
      </c>
      <c r="AG71" s="56">
        <f t="shared" si="9"/>
        <v>7</v>
      </c>
      <c r="AH71" s="56">
        <f t="shared" si="8"/>
        <v>20</v>
      </c>
    </row>
    <row r="72" spans="1:34" ht="39.75" customHeight="1">
      <c r="A72" s="186"/>
      <c r="B72" s="181"/>
      <c r="C72" s="32" t="s">
        <v>26</v>
      </c>
      <c r="D72" s="33">
        <v>1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56">
        <f t="shared" si="9"/>
        <v>1</v>
      </c>
      <c r="AG72" s="56">
        <f t="shared" si="9"/>
        <v>0</v>
      </c>
      <c r="AH72" s="56">
        <f t="shared" si="8"/>
        <v>1</v>
      </c>
    </row>
    <row r="73" spans="1:34" ht="39.75" customHeight="1">
      <c r="A73" s="186"/>
      <c r="B73" s="181" t="s">
        <v>68</v>
      </c>
      <c r="C73" s="32" t="s">
        <v>31</v>
      </c>
      <c r="D73" s="33">
        <v>2</v>
      </c>
      <c r="E73" s="33">
        <v>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56">
        <f t="shared" si="9"/>
        <v>2</v>
      </c>
      <c r="AG73" s="56">
        <f t="shared" si="9"/>
        <v>7</v>
      </c>
      <c r="AH73" s="56">
        <f t="shared" si="8"/>
        <v>9</v>
      </c>
    </row>
    <row r="74" spans="1:34" ht="39.75" customHeight="1">
      <c r="A74" s="186"/>
      <c r="B74" s="181"/>
      <c r="C74" s="32" t="s">
        <v>26</v>
      </c>
      <c r="D74" s="33">
        <v>0</v>
      </c>
      <c r="E74" s="33">
        <v>2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56">
        <f t="shared" si="9"/>
        <v>0</v>
      </c>
      <c r="AG74" s="56">
        <f t="shared" si="9"/>
        <v>2</v>
      </c>
      <c r="AH74" s="56">
        <f t="shared" si="8"/>
        <v>2</v>
      </c>
    </row>
    <row r="75" spans="1:38" s="10" customFormat="1" ht="39.75" customHeight="1">
      <c r="A75" s="186"/>
      <c r="B75" s="181" t="s">
        <v>274</v>
      </c>
      <c r="C75" s="32" t="s">
        <v>31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56">
        <f t="shared" si="9"/>
        <v>0</v>
      </c>
      <c r="AG75" s="56">
        <f t="shared" si="9"/>
        <v>0</v>
      </c>
      <c r="AH75" s="56">
        <f t="shared" si="8"/>
        <v>0</v>
      </c>
      <c r="AJ75"/>
      <c r="AK75"/>
      <c r="AL75"/>
    </row>
    <row r="76" spans="1:38" s="10" customFormat="1" ht="39.75" customHeight="1">
      <c r="A76" s="186"/>
      <c r="B76" s="181"/>
      <c r="C76" s="32" t="s">
        <v>26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56">
        <f t="shared" si="9"/>
        <v>0</v>
      </c>
      <c r="AG76" s="56">
        <f t="shared" si="9"/>
        <v>0</v>
      </c>
      <c r="AH76" s="56">
        <f t="shared" si="8"/>
        <v>0</v>
      </c>
      <c r="AJ76"/>
      <c r="AK76"/>
      <c r="AL76"/>
    </row>
    <row r="77" spans="1:34" ht="39.75" customHeight="1">
      <c r="A77" s="186"/>
      <c r="B77" s="164" t="s">
        <v>118</v>
      </c>
      <c r="C77" s="28" t="s">
        <v>31</v>
      </c>
      <c r="D77" s="43">
        <f>D75+D73+D71+D69+D67+D65+D63</f>
        <v>46</v>
      </c>
      <c r="E77" s="43">
        <f aca="true" t="shared" si="10" ref="E77:AE77">E75+E73+E71+E69+E67+E65+E63</f>
        <v>63</v>
      </c>
      <c r="F77" s="43">
        <f t="shared" si="10"/>
        <v>8</v>
      </c>
      <c r="G77" s="43">
        <f t="shared" si="10"/>
        <v>20</v>
      </c>
      <c r="H77" s="43">
        <f t="shared" si="10"/>
        <v>1</v>
      </c>
      <c r="I77" s="43">
        <f t="shared" si="10"/>
        <v>0</v>
      </c>
      <c r="J77" s="43">
        <f t="shared" si="10"/>
        <v>0</v>
      </c>
      <c r="K77" s="43">
        <f t="shared" si="10"/>
        <v>1</v>
      </c>
      <c r="L77" s="43">
        <f t="shared" si="10"/>
        <v>2</v>
      </c>
      <c r="M77" s="43">
        <f t="shared" si="10"/>
        <v>3</v>
      </c>
      <c r="N77" s="43">
        <f t="shared" si="10"/>
        <v>6</v>
      </c>
      <c r="O77" s="43">
        <f t="shared" si="10"/>
        <v>0</v>
      </c>
      <c r="P77" s="43">
        <f t="shared" si="10"/>
        <v>1</v>
      </c>
      <c r="Q77" s="43">
        <f t="shared" si="10"/>
        <v>1</v>
      </c>
      <c r="R77" s="43">
        <f t="shared" si="10"/>
        <v>6</v>
      </c>
      <c r="S77" s="43">
        <f t="shared" si="10"/>
        <v>0</v>
      </c>
      <c r="T77" s="43">
        <f t="shared" si="10"/>
        <v>0</v>
      </c>
      <c r="U77" s="43">
        <f t="shared" si="10"/>
        <v>0</v>
      </c>
      <c r="V77" s="43">
        <f t="shared" si="10"/>
        <v>1</v>
      </c>
      <c r="W77" s="43">
        <f t="shared" si="10"/>
        <v>3</v>
      </c>
      <c r="X77" s="43">
        <f t="shared" si="10"/>
        <v>0</v>
      </c>
      <c r="Y77" s="43">
        <f t="shared" si="10"/>
        <v>0</v>
      </c>
      <c r="Z77" s="43">
        <f t="shared" si="10"/>
        <v>5</v>
      </c>
      <c r="AA77" s="43">
        <f t="shared" si="10"/>
        <v>4</v>
      </c>
      <c r="AB77" s="43">
        <f t="shared" si="10"/>
        <v>10</v>
      </c>
      <c r="AC77" s="43">
        <f t="shared" si="10"/>
        <v>9</v>
      </c>
      <c r="AD77" s="43">
        <f t="shared" si="10"/>
        <v>4</v>
      </c>
      <c r="AE77" s="43">
        <f t="shared" si="10"/>
        <v>2</v>
      </c>
      <c r="AF77" s="56">
        <f t="shared" si="9"/>
        <v>90</v>
      </c>
      <c r="AG77" s="56">
        <f t="shared" si="9"/>
        <v>106</v>
      </c>
      <c r="AH77" s="56">
        <f t="shared" si="8"/>
        <v>196</v>
      </c>
    </row>
    <row r="78" spans="1:34" ht="39.75" customHeight="1">
      <c r="A78" s="186"/>
      <c r="B78" s="164"/>
      <c r="C78" s="28" t="s">
        <v>26</v>
      </c>
      <c r="D78" s="43">
        <f>D76+D74+D72+D70+D68+D66+D64</f>
        <v>2</v>
      </c>
      <c r="E78" s="43">
        <f aca="true" t="shared" si="11" ref="E78:AE78">E76+E74+E72+E70+E68+E66+E64</f>
        <v>6</v>
      </c>
      <c r="F78" s="43">
        <f t="shared" si="11"/>
        <v>0</v>
      </c>
      <c r="G78" s="43">
        <f t="shared" si="11"/>
        <v>1</v>
      </c>
      <c r="H78" s="43">
        <f t="shared" si="11"/>
        <v>0</v>
      </c>
      <c r="I78" s="43">
        <f t="shared" si="11"/>
        <v>0</v>
      </c>
      <c r="J78" s="43">
        <f t="shared" si="11"/>
        <v>1</v>
      </c>
      <c r="K78" s="43">
        <f t="shared" si="11"/>
        <v>0</v>
      </c>
      <c r="L78" s="43">
        <f t="shared" si="11"/>
        <v>0</v>
      </c>
      <c r="M78" s="43">
        <f t="shared" si="11"/>
        <v>1</v>
      </c>
      <c r="N78" s="43">
        <f t="shared" si="11"/>
        <v>0</v>
      </c>
      <c r="O78" s="43">
        <f t="shared" si="11"/>
        <v>1</v>
      </c>
      <c r="P78" s="43">
        <f t="shared" si="11"/>
        <v>0</v>
      </c>
      <c r="Q78" s="43">
        <f t="shared" si="11"/>
        <v>0</v>
      </c>
      <c r="R78" s="43">
        <f t="shared" si="11"/>
        <v>0</v>
      </c>
      <c r="S78" s="43">
        <f t="shared" si="11"/>
        <v>0</v>
      </c>
      <c r="T78" s="43">
        <f t="shared" si="11"/>
        <v>0</v>
      </c>
      <c r="U78" s="43">
        <f t="shared" si="11"/>
        <v>0</v>
      </c>
      <c r="V78" s="43">
        <f t="shared" si="11"/>
        <v>0</v>
      </c>
      <c r="W78" s="43">
        <f t="shared" si="11"/>
        <v>0</v>
      </c>
      <c r="X78" s="43">
        <f t="shared" si="11"/>
        <v>1</v>
      </c>
      <c r="Y78" s="43">
        <f t="shared" si="11"/>
        <v>0</v>
      </c>
      <c r="Z78" s="43">
        <f t="shared" si="11"/>
        <v>0</v>
      </c>
      <c r="AA78" s="43">
        <f t="shared" si="11"/>
        <v>0</v>
      </c>
      <c r="AB78" s="43">
        <f t="shared" si="11"/>
        <v>3</v>
      </c>
      <c r="AC78" s="43">
        <f t="shared" si="11"/>
        <v>1</v>
      </c>
      <c r="AD78" s="43">
        <f t="shared" si="11"/>
        <v>0</v>
      </c>
      <c r="AE78" s="43">
        <f t="shared" si="11"/>
        <v>1</v>
      </c>
      <c r="AF78" s="56">
        <f t="shared" si="9"/>
        <v>7</v>
      </c>
      <c r="AG78" s="56">
        <f t="shared" si="9"/>
        <v>11</v>
      </c>
      <c r="AH78" s="56">
        <f t="shared" si="8"/>
        <v>18</v>
      </c>
    </row>
    <row r="79" spans="1:34" ht="44.25" customHeight="1">
      <c r="A79" s="181" t="s">
        <v>69</v>
      </c>
      <c r="B79" s="181"/>
      <c r="C79" s="32" t="s">
        <v>31</v>
      </c>
      <c r="D79" s="39">
        <v>98</v>
      </c>
      <c r="E79" s="39">
        <v>122</v>
      </c>
      <c r="F79" s="39">
        <v>55</v>
      </c>
      <c r="G79" s="39">
        <v>49</v>
      </c>
      <c r="H79" s="39">
        <v>9</v>
      </c>
      <c r="I79" s="39">
        <v>7</v>
      </c>
      <c r="J79" s="39">
        <v>57</v>
      </c>
      <c r="K79" s="39">
        <v>22</v>
      </c>
      <c r="L79" s="39">
        <v>33</v>
      </c>
      <c r="M79" s="39">
        <v>13</v>
      </c>
      <c r="N79" s="39">
        <v>38</v>
      </c>
      <c r="O79" s="39">
        <v>23</v>
      </c>
      <c r="P79" s="39">
        <v>59</v>
      </c>
      <c r="Q79" s="39">
        <v>21</v>
      </c>
      <c r="R79" s="39">
        <v>21</v>
      </c>
      <c r="S79" s="39">
        <v>5</v>
      </c>
      <c r="T79" s="39">
        <v>4</v>
      </c>
      <c r="U79" s="39">
        <v>0</v>
      </c>
      <c r="V79" s="39">
        <v>24</v>
      </c>
      <c r="W79" s="39">
        <v>5</v>
      </c>
      <c r="X79" s="39">
        <v>3</v>
      </c>
      <c r="Y79" s="39">
        <v>0</v>
      </c>
      <c r="Z79" s="39">
        <v>10</v>
      </c>
      <c r="AA79" s="39">
        <v>7</v>
      </c>
      <c r="AB79" s="39">
        <v>37</v>
      </c>
      <c r="AC79" s="39">
        <v>12</v>
      </c>
      <c r="AD79" s="39">
        <v>22</v>
      </c>
      <c r="AE79" s="39">
        <v>7</v>
      </c>
      <c r="AF79" s="56">
        <f t="shared" si="9"/>
        <v>470</v>
      </c>
      <c r="AG79" s="56">
        <f t="shared" si="9"/>
        <v>293</v>
      </c>
      <c r="AH79" s="56">
        <f t="shared" si="8"/>
        <v>763</v>
      </c>
    </row>
    <row r="80" spans="1:34" ht="44.25" customHeight="1">
      <c r="A80" s="181"/>
      <c r="B80" s="181"/>
      <c r="C80" s="32" t="s">
        <v>26</v>
      </c>
      <c r="D80" s="39">
        <v>8</v>
      </c>
      <c r="E80" s="39">
        <v>8</v>
      </c>
      <c r="F80" s="39">
        <v>3</v>
      </c>
      <c r="G80" s="39">
        <v>0</v>
      </c>
      <c r="H80" s="39">
        <v>1</v>
      </c>
      <c r="I80" s="39">
        <v>0</v>
      </c>
      <c r="J80" s="39">
        <v>5</v>
      </c>
      <c r="K80" s="39">
        <v>2</v>
      </c>
      <c r="L80" s="39">
        <v>1</v>
      </c>
      <c r="M80" s="39">
        <v>0</v>
      </c>
      <c r="N80" s="39">
        <v>2</v>
      </c>
      <c r="O80" s="39">
        <v>1</v>
      </c>
      <c r="P80" s="39">
        <v>0</v>
      </c>
      <c r="Q80" s="39">
        <v>3</v>
      </c>
      <c r="R80" s="39">
        <v>1</v>
      </c>
      <c r="S80" s="39">
        <v>0</v>
      </c>
      <c r="T80" s="39">
        <v>2</v>
      </c>
      <c r="U80" s="39">
        <v>0</v>
      </c>
      <c r="V80" s="39">
        <v>4</v>
      </c>
      <c r="W80" s="39">
        <v>1</v>
      </c>
      <c r="X80" s="39">
        <v>2</v>
      </c>
      <c r="Y80" s="39">
        <v>0</v>
      </c>
      <c r="Z80" s="39">
        <v>1</v>
      </c>
      <c r="AA80" s="39">
        <v>1</v>
      </c>
      <c r="AB80" s="39">
        <v>2</v>
      </c>
      <c r="AC80" s="39">
        <v>0</v>
      </c>
      <c r="AD80" s="39">
        <v>0</v>
      </c>
      <c r="AE80" s="39">
        <v>0</v>
      </c>
      <c r="AF80" s="56">
        <f t="shared" si="9"/>
        <v>32</v>
      </c>
      <c r="AG80" s="56">
        <f t="shared" si="9"/>
        <v>16</v>
      </c>
      <c r="AH80" s="56">
        <f t="shared" si="8"/>
        <v>48</v>
      </c>
    </row>
    <row r="81" spans="1:34" ht="44.25" customHeight="1">
      <c r="A81" s="181" t="s">
        <v>93</v>
      </c>
      <c r="B81" s="181"/>
      <c r="C81" s="32" t="s">
        <v>31</v>
      </c>
      <c r="D81" s="39">
        <v>11</v>
      </c>
      <c r="E81" s="39">
        <v>51</v>
      </c>
      <c r="F81" s="39">
        <v>6</v>
      </c>
      <c r="G81" s="39">
        <v>7</v>
      </c>
      <c r="H81" s="39">
        <v>2</v>
      </c>
      <c r="I81" s="39">
        <v>6</v>
      </c>
      <c r="J81" s="39">
        <v>7</v>
      </c>
      <c r="K81" s="39">
        <v>20</v>
      </c>
      <c r="L81" s="39">
        <v>4</v>
      </c>
      <c r="M81" s="39">
        <v>7</v>
      </c>
      <c r="N81" s="39">
        <v>7</v>
      </c>
      <c r="O81" s="39">
        <v>27</v>
      </c>
      <c r="P81" s="39">
        <v>5</v>
      </c>
      <c r="Q81" s="39">
        <v>16</v>
      </c>
      <c r="R81" s="39">
        <v>1</v>
      </c>
      <c r="S81" s="39">
        <v>2</v>
      </c>
      <c r="T81" s="39">
        <v>6</v>
      </c>
      <c r="U81" s="39">
        <v>3</v>
      </c>
      <c r="V81" s="39">
        <v>3</v>
      </c>
      <c r="W81" s="39">
        <v>2</v>
      </c>
      <c r="X81" s="39">
        <v>0</v>
      </c>
      <c r="Y81" s="39">
        <v>0</v>
      </c>
      <c r="Z81" s="39">
        <v>4</v>
      </c>
      <c r="AA81" s="39">
        <v>5</v>
      </c>
      <c r="AB81" s="39">
        <v>2</v>
      </c>
      <c r="AC81" s="39">
        <v>6</v>
      </c>
      <c r="AD81" s="39">
        <v>1</v>
      </c>
      <c r="AE81" s="39">
        <v>0</v>
      </c>
      <c r="AF81" s="56">
        <f t="shared" si="9"/>
        <v>59</v>
      </c>
      <c r="AG81" s="56">
        <f t="shared" si="9"/>
        <v>152</v>
      </c>
      <c r="AH81" s="56">
        <f t="shared" si="8"/>
        <v>211</v>
      </c>
    </row>
    <row r="82" spans="1:34" ht="44.25" customHeight="1">
      <c r="A82" s="181"/>
      <c r="B82" s="181"/>
      <c r="C82" s="32" t="s">
        <v>26</v>
      </c>
      <c r="D82" s="39">
        <v>5</v>
      </c>
      <c r="E82" s="39">
        <v>2</v>
      </c>
      <c r="F82" s="39">
        <v>2</v>
      </c>
      <c r="G82" s="39">
        <v>1</v>
      </c>
      <c r="H82" s="39">
        <v>1</v>
      </c>
      <c r="I82" s="39">
        <v>0</v>
      </c>
      <c r="J82" s="39">
        <v>2</v>
      </c>
      <c r="K82" s="39">
        <v>4</v>
      </c>
      <c r="L82" s="39">
        <v>1</v>
      </c>
      <c r="M82" s="39">
        <v>2</v>
      </c>
      <c r="N82" s="39">
        <v>1</v>
      </c>
      <c r="O82" s="39">
        <v>8</v>
      </c>
      <c r="P82" s="39">
        <v>0</v>
      </c>
      <c r="Q82" s="39">
        <v>2</v>
      </c>
      <c r="R82" s="39">
        <v>0</v>
      </c>
      <c r="S82" s="39">
        <v>1</v>
      </c>
      <c r="T82" s="39">
        <v>0</v>
      </c>
      <c r="U82" s="39">
        <v>0</v>
      </c>
      <c r="V82" s="39">
        <v>2</v>
      </c>
      <c r="W82" s="39">
        <v>0</v>
      </c>
      <c r="X82" s="39">
        <v>0</v>
      </c>
      <c r="Y82" s="39">
        <v>0</v>
      </c>
      <c r="Z82" s="39">
        <v>1</v>
      </c>
      <c r="AA82" s="39">
        <v>1</v>
      </c>
      <c r="AB82" s="39">
        <v>2</v>
      </c>
      <c r="AC82" s="39">
        <v>1</v>
      </c>
      <c r="AD82" s="39">
        <v>1</v>
      </c>
      <c r="AE82" s="39">
        <v>0</v>
      </c>
      <c r="AF82" s="56">
        <f t="shared" si="9"/>
        <v>18</v>
      </c>
      <c r="AG82" s="56">
        <f t="shared" si="9"/>
        <v>22</v>
      </c>
      <c r="AH82" s="56">
        <f t="shared" si="8"/>
        <v>40</v>
      </c>
    </row>
    <row r="83" spans="1:35" ht="44.25" customHeight="1">
      <c r="A83" s="181" t="s">
        <v>114</v>
      </c>
      <c r="B83" s="181"/>
      <c r="C83" s="32" t="s">
        <v>31</v>
      </c>
      <c r="D83" s="39">
        <v>24</v>
      </c>
      <c r="E83" s="39">
        <v>37</v>
      </c>
      <c r="F83" s="39">
        <v>15</v>
      </c>
      <c r="G83" s="39">
        <v>25</v>
      </c>
      <c r="H83" s="39">
        <v>130</v>
      </c>
      <c r="I83" s="39">
        <v>24</v>
      </c>
      <c r="J83" s="39">
        <v>16</v>
      </c>
      <c r="K83" s="39">
        <v>6</v>
      </c>
      <c r="L83" s="39">
        <v>17</v>
      </c>
      <c r="M83" s="39">
        <v>8</v>
      </c>
      <c r="N83" s="39">
        <v>2</v>
      </c>
      <c r="O83" s="39">
        <v>0</v>
      </c>
      <c r="P83" s="39">
        <v>1</v>
      </c>
      <c r="Q83" s="39">
        <v>1</v>
      </c>
      <c r="R83" s="39">
        <v>5</v>
      </c>
      <c r="S83" s="39">
        <v>2</v>
      </c>
      <c r="T83" s="39">
        <v>25</v>
      </c>
      <c r="U83" s="39">
        <v>2</v>
      </c>
      <c r="V83" s="39">
        <v>12</v>
      </c>
      <c r="W83" s="39">
        <v>3</v>
      </c>
      <c r="X83" s="39">
        <v>7</v>
      </c>
      <c r="Y83" s="39">
        <v>1</v>
      </c>
      <c r="Z83" s="39">
        <v>1</v>
      </c>
      <c r="AA83" s="39">
        <v>0</v>
      </c>
      <c r="AB83" s="39">
        <v>10</v>
      </c>
      <c r="AC83" s="39">
        <v>7</v>
      </c>
      <c r="AD83" s="39">
        <v>3</v>
      </c>
      <c r="AE83" s="39">
        <v>0</v>
      </c>
      <c r="AF83" s="56">
        <f t="shared" si="9"/>
        <v>268</v>
      </c>
      <c r="AG83" s="56">
        <f t="shared" si="9"/>
        <v>116</v>
      </c>
      <c r="AH83" s="56">
        <f t="shared" si="8"/>
        <v>384</v>
      </c>
      <c r="AI83"/>
    </row>
    <row r="84" spans="1:35" ht="44.25" customHeight="1">
      <c r="A84" s="181"/>
      <c r="B84" s="181"/>
      <c r="C84" s="32" t="s">
        <v>26</v>
      </c>
      <c r="D84" s="39">
        <v>5</v>
      </c>
      <c r="E84" s="39">
        <v>2</v>
      </c>
      <c r="F84" s="39">
        <v>2</v>
      </c>
      <c r="G84" s="39">
        <v>0</v>
      </c>
      <c r="H84" s="39">
        <v>20</v>
      </c>
      <c r="I84" s="39">
        <v>3</v>
      </c>
      <c r="J84" s="39">
        <v>4</v>
      </c>
      <c r="K84" s="39">
        <v>0</v>
      </c>
      <c r="L84" s="39">
        <v>4</v>
      </c>
      <c r="M84" s="39">
        <v>0</v>
      </c>
      <c r="N84" s="39">
        <v>1</v>
      </c>
      <c r="O84" s="39">
        <v>0</v>
      </c>
      <c r="P84" s="39">
        <v>1</v>
      </c>
      <c r="Q84" s="39">
        <v>0</v>
      </c>
      <c r="R84" s="39">
        <v>2</v>
      </c>
      <c r="S84" s="39">
        <v>0</v>
      </c>
      <c r="T84" s="39">
        <v>1</v>
      </c>
      <c r="U84" s="39">
        <v>1</v>
      </c>
      <c r="V84" s="39">
        <v>3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2</v>
      </c>
      <c r="AC84" s="39">
        <v>0</v>
      </c>
      <c r="AD84" s="39">
        <v>0</v>
      </c>
      <c r="AE84" s="39">
        <v>0</v>
      </c>
      <c r="AF84" s="56">
        <f t="shared" si="9"/>
        <v>45</v>
      </c>
      <c r="AG84" s="56">
        <f t="shared" si="9"/>
        <v>6</v>
      </c>
      <c r="AH84" s="56">
        <f t="shared" si="8"/>
        <v>51</v>
      </c>
      <c r="AI84"/>
    </row>
    <row r="85" spans="1:35" ht="44.25" customHeight="1">
      <c r="A85" s="181" t="s">
        <v>79</v>
      </c>
      <c r="B85" s="181"/>
      <c r="C85" s="32" t="s">
        <v>31</v>
      </c>
      <c r="D85" s="39">
        <v>9</v>
      </c>
      <c r="E85" s="39">
        <v>5</v>
      </c>
      <c r="F85" s="39">
        <v>13</v>
      </c>
      <c r="G85" s="39">
        <v>5</v>
      </c>
      <c r="H85" s="39">
        <v>3</v>
      </c>
      <c r="I85" s="39">
        <v>0</v>
      </c>
      <c r="J85" s="39">
        <v>11</v>
      </c>
      <c r="K85" s="39">
        <v>6</v>
      </c>
      <c r="L85" s="39">
        <v>10</v>
      </c>
      <c r="M85" s="39">
        <v>7</v>
      </c>
      <c r="N85" s="39">
        <v>15</v>
      </c>
      <c r="O85" s="39">
        <v>10</v>
      </c>
      <c r="P85" s="39">
        <v>21</v>
      </c>
      <c r="Q85" s="39">
        <v>10</v>
      </c>
      <c r="R85" s="39">
        <v>4</v>
      </c>
      <c r="S85" s="39">
        <v>1</v>
      </c>
      <c r="T85" s="39">
        <v>4</v>
      </c>
      <c r="U85" s="39">
        <v>2</v>
      </c>
      <c r="V85" s="39">
        <v>2</v>
      </c>
      <c r="W85" s="39">
        <v>0</v>
      </c>
      <c r="X85" s="39">
        <v>0</v>
      </c>
      <c r="Y85" s="39">
        <v>0</v>
      </c>
      <c r="Z85" s="39">
        <v>13</v>
      </c>
      <c r="AA85" s="39">
        <v>10</v>
      </c>
      <c r="AB85" s="39">
        <v>12</v>
      </c>
      <c r="AC85" s="39">
        <v>0</v>
      </c>
      <c r="AD85" s="39">
        <v>7</v>
      </c>
      <c r="AE85" s="39">
        <v>0</v>
      </c>
      <c r="AF85" s="56">
        <f t="shared" si="9"/>
        <v>124</v>
      </c>
      <c r="AG85" s="56">
        <f t="shared" si="9"/>
        <v>56</v>
      </c>
      <c r="AH85" s="56">
        <f t="shared" si="8"/>
        <v>180</v>
      </c>
      <c r="AI85"/>
    </row>
    <row r="86" spans="1:34" ht="44.25" customHeight="1">
      <c r="A86" s="181"/>
      <c r="B86" s="181"/>
      <c r="C86" s="32" t="s">
        <v>26</v>
      </c>
      <c r="D86" s="39">
        <v>1</v>
      </c>
      <c r="E86" s="39">
        <v>1</v>
      </c>
      <c r="F86" s="39">
        <v>2</v>
      </c>
      <c r="G86" s="39">
        <v>0</v>
      </c>
      <c r="H86" s="39">
        <v>0</v>
      </c>
      <c r="I86" s="39">
        <v>0</v>
      </c>
      <c r="J86" s="39">
        <v>2</v>
      </c>
      <c r="K86" s="39">
        <v>0</v>
      </c>
      <c r="L86" s="39">
        <v>4</v>
      </c>
      <c r="M86" s="39">
        <v>0</v>
      </c>
      <c r="N86" s="39">
        <v>3</v>
      </c>
      <c r="O86" s="39">
        <v>0</v>
      </c>
      <c r="P86" s="39">
        <v>3</v>
      </c>
      <c r="Q86" s="39">
        <v>1</v>
      </c>
      <c r="R86" s="39">
        <v>1</v>
      </c>
      <c r="S86" s="39">
        <v>0</v>
      </c>
      <c r="T86" s="39">
        <v>2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3</v>
      </c>
      <c r="AC86" s="39">
        <v>0</v>
      </c>
      <c r="AD86" s="39">
        <v>1</v>
      </c>
      <c r="AE86" s="39">
        <v>0</v>
      </c>
      <c r="AF86" s="56">
        <f aca="true" t="shared" si="12" ref="AF86:AG102">AD86+AB86+Z86+X86+V86+T86+R86+P86+N86+L86+J86+H86+F86+D86</f>
        <v>22</v>
      </c>
      <c r="AG86" s="56">
        <f t="shared" si="12"/>
        <v>2</v>
      </c>
      <c r="AH86" s="56">
        <f t="shared" si="8"/>
        <v>24</v>
      </c>
    </row>
    <row r="87" spans="1:34" ht="44.25" customHeight="1">
      <c r="A87" s="181" t="s">
        <v>80</v>
      </c>
      <c r="B87" s="181"/>
      <c r="C87" s="32" t="s">
        <v>31</v>
      </c>
      <c r="D87" s="39">
        <v>8</v>
      </c>
      <c r="E87" s="39">
        <v>23</v>
      </c>
      <c r="F87" s="39">
        <v>6</v>
      </c>
      <c r="G87" s="39">
        <v>7</v>
      </c>
      <c r="H87" s="39">
        <v>1</v>
      </c>
      <c r="I87" s="39">
        <v>2</v>
      </c>
      <c r="J87" s="39">
        <v>4</v>
      </c>
      <c r="K87" s="39">
        <v>9</v>
      </c>
      <c r="L87" s="39">
        <v>11</v>
      </c>
      <c r="M87" s="39">
        <v>9</v>
      </c>
      <c r="N87" s="39">
        <v>4</v>
      </c>
      <c r="O87" s="39">
        <v>5</v>
      </c>
      <c r="P87" s="39">
        <v>3</v>
      </c>
      <c r="Q87" s="39">
        <v>9</v>
      </c>
      <c r="R87" s="39">
        <v>1</v>
      </c>
      <c r="S87" s="39">
        <v>0</v>
      </c>
      <c r="T87" s="39">
        <v>0</v>
      </c>
      <c r="U87" s="39">
        <v>0</v>
      </c>
      <c r="V87" s="39">
        <v>5</v>
      </c>
      <c r="W87" s="39">
        <v>0</v>
      </c>
      <c r="X87" s="39">
        <v>1</v>
      </c>
      <c r="Y87" s="39">
        <v>0</v>
      </c>
      <c r="Z87" s="39">
        <v>5</v>
      </c>
      <c r="AA87" s="39">
        <v>11</v>
      </c>
      <c r="AB87" s="39">
        <v>1</v>
      </c>
      <c r="AC87" s="39">
        <v>4</v>
      </c>
      <c r="AD87" s="39">
        <v>1</v>
      </c>
      <c r="AE87" s="39">
        <v>0</v>
      </c>
      <c r="AF87" s="56">
        <f t="shared" si="12"/>
        <v>51</v>
      </c>
      <c r="AG87" s="56">
        <f t="shared" si="12"/>
        <v>79</v>
      </c>
      <c r="AH87" s="56">
        <f t="shared" si="8"/>
        <v>130</v>
      </c>
    </row>
    <row r="88" spans="1:34" ht="44.25" customHeight="1">
      <c r="A88" s="181"/>
      <c r="B88" s="181"/>
      <c r="C88" s="32" t="s">
        <v>26</v>
      </c>
      <c r="D88" s="39">
        <v>0</v>
      </c>
      <c r="E88" s="39">
        <v>2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2</v>
      </c>
      <c r="Q88" s="39">
        <v>1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56">
        <f t="shared" si="12"/>
        <v>3</v>
      </c>
      <c r="AG88" s="56">
        <f t="shared" si="12"/>
        <v>3</v>
      </c>
      <c r="AH88" s="56">
        <f t="shared" si="8"/>
        <v>6</v>
      </c>
    </row>
    <row r="89" spans="1:34" ht="44.25" customHeight="1">
      <c r="A89" s="164" t="s">
        <v>27</v>
      </c>
      <c r="B89" s="164"/>
      <c r="C89" s="28" t="s">
        <v>31</v>
      </c>
      <c r="D89" s="56">
        <f aca="true" t="shared" si="13" ref="D89:AE89">D87+D85+D83+D81+D79+D77+D34+D32+D30+D12+D10+D8+D6+D4+D36+D59+D61</f>
        <v>879</v>
      </c>
      <c r="E89" s="56">
        <f t="shared" si="13"/>
        <v>1051</v>
      </c>
      <c r="F89" s="56">
        <f t="shared" si="13"/>
        <v>436</v>
      </c>
      <c r="G89" s="56">
        <f t="shared" si="13"/>
        <v>416</v>
      </c>
      <c r="H89" s="56">
        <f t="shared" si="13"/>
        <v>235</v>
      </c>
      <c r="I89" s="56">
        <f t="shared" si="13"/>
        <v>99</v>
      </c>
      <c r="J89" s="56">
        <f t="shared" si="13"/>
        <v>297</v>
      </c>
      <c r="K89" s="56">
        <f t="shared" si="13"/>
        <v>238</v>
      </c>
      <c r="L89" s="56">
        <f t="shared" si="13"/>
        <v>317</v>
      </c>
      <c r="M89" s="56">
        <f t="shared" si="13"/>
        <v>186</v>
      </c>
      <c r="N89" s="56">
        <f t="shared" si="13"/>
        <v>272</v>
      </c>
      <c r="O89" s="56">
        <f t="shared" si="13"/>
        <v>240</v>
      </c>
      <c r="P89" s="56">
        <f t="shared" si="13"/>
        <v>303</v>
      </c>
      <c r="Q89" s="56">
        <f t="shared" si="13"/>
        <v>199</v>
      </c>
      <c r="R89" s="56">
        <f t="shared" si="13"/>
        <v>123</v>
      </c>
      <c r="S89" s="56">
        <f t="shared" si="13"/>
        <v>50</v>
      </c>
      <c r="T89" s="56">
        <f t="shared" si="13"/>
        <v>129</v>
      </c>
      <c r="U89" s="56">
        <f t="shared" si="13"/>
        <v>34</v>
      </c>
      <c r="V89" s="56">
        <f t="shared" si="13"/>
        <v>183</v>
      </c>
      <c r="W89" s="56">
        <f t="shared" si="13"/>
        <v>55</v>
      </c>
      <c r="X89" s="56">
        <f t="shared" si="13"/>
        <v>41</v>
      </c>
      <c r="Y89" s="56">
        <f t="shared" si="13"/>
        <v>5</v>
      </c>
      <c r="Z89" s="56">
        <f t="shared" si="13"/>
        <v>176</v>
      </c>
      <c r="AA89" s="56">
        <f t="shared" si="13"/>
        <v>146</v>
      </c>
      <c r="AB89" s="56">
        <f t="shared" si="13"/>
        <v>371</v>
      </c>
      <c r="AC89" s="56">
        <f t="shared" si="13"/>
        <v>157</v>
      </c>
      <c r="AD89" s="56">
        <f t="shared" si="13"/>
        <v>116</v>
      </c>
      <c r="AE89" s="56">
        <f t="shared" si="13"/>
        <v>48</v>
      </c>
      <c r="AF89" s="56">
        <f t="shared" si="12"/>
        <v>3878</v>
      </c>
      <c r="AG89" s="56">
        <f t="shared" si="12"/>
        <v>2924</v>
      </c>
      <c r="AH89" s="56">
        <f t="shared" si="8"/>
        <v>6802</v>
      </c>
    </row>
    <row r="90" spans="1:34" ht="44.25" customHeight="1">
      <c r="A90" s="164"/>
      <c r="B90" s="164"/>
      <c r="C90" s="28" t="s">
        <v>26</v>
      </c>
      <c r="D90" s="56">
        <f aca="true" t="shared" si="14" ref="D90:AE90">D88+D86+D84+D82+D80+D78+D62+D60+D37+D35+D33+D31+D13+D11+D9+D7+D5</f>
        <v>76</v>
      </c>
      <c r="E90" s="56">
        <f t="shared" si="14"/>
        <v>65</v>
      </c>
      <c r="F90" s="56">
        <f t="shared" si="14"/>
        <v>46</v>
      </c>
      <c r="G90" s="56">
        <f t="shared" si="14"/>
        <v>15</v>
      </c>
      <c r="H90" s="56">
        <f t="shared" si="14"/>
        <v>34</v>
      </c>
      <c r="I90" s="56">
        <f t="shared" si="14"/>
        <v>13</v>
      </c>
      <c r="J90" s="56">
        <f t="shared" si="14"/>
        <v>35</v>
      </c>
      <c r="K90" s="56">
        <f t="shared" si="14"/>
        <v>18</v>
      </c>
      <c r="L90" s="56">
        <f t="shared" si="14"/>
        <v>36</v>
      </c>
      <c r="M90" s="56">
        <f t="shared" si="14"/>
        <v>14</v>
      </c>
      <c r="N90" s="56">
        <f t="shared" si="14"/>
        <v>37</v>
      </c>
      <c r="O90" s="56">
        <f t="shared" si="14"/>
        <v>34</v>
      </c>
      <c r="P90" s="56">
        <f t="shared" si="14"/>
        <v>26</v>
      </c>
      <c r="Q90" s="56">
        <f t="shared" si="14"/>
        <v>12</v>
      </c>
      <c r="R90" s="56">
        <f t="shared" si="14"/>
        <v>12</v>
      </c>
      <c r="S90" s="56">
        <f t="shared" si="14"/>
        <v>3</v>
      </c>
      <c r="T90" s="56">
        <f t="shared" si="14"/>
        <v>21</v>
      </c>
      <c r="U90" s="56">
        <f t="shared" si="14"/>
        <v>5</v>
      </c>
      <c r="V90" s="56">
        <f t="shared" si="14"/>
        <v>22</v>
      </c>
      <c r="W90" s="56">
        <f t="shared" si="14"/>
        <v>5</v>
      </c>
      <c r="X90" s="56">
        <f t="shared" si="14"/>
        <v>4</v>
      </c>
      <c r="Y90" s="56">
        <f t="shared" si="14"/>
        <v>0</v>
      </c>
      <c r="Z90" s="56">
        <f t="shared" si="14"/>
        <v>19</v>
      </c>
      <c r="AA90" s="56">
        <f t="shared" si="14"/>
        <v>13</v>
      </c>
      <c r="AB90" s="56">
        <f t="shared" si="14"/>
        <v>34</v>
      </c>
      <c r="AC90" s="56">
        <f t="shared" si="14"/>
        <v>7</v>
      </c>
      <c r="AD90" s="56">
        <f t="shared" si="14"/>
        <v>10</v>
      </c>
      <c r="AE90" s="56">
        <f t="shared" si="14"/>
        <v>4</v>
      </c>
      <c r="AF90" s="56">
        <f t="shared" si="12"/>
        <v>412</v>
      </c>
      <c r="AG90" s="56">
        <f t="shared" si="12"/>
        <v>208</v>
      </c>
      <c r="AH90" s="56">
        <f t="shared" si="8"/>
        <v>620</v>
      </c>
    </row>
    <row r="91" spans="1:34" ht="46.5" customHeight="1">
      <c r="A91" s="181" t="s">
        <v>94</v>
      </c>
      <c r="B91" s="181"/>
      <c r="C91" s="32" t="s">
        <v>134</v>
      </c>
      <c r="D91" s="39">
        <v>60</v>
      </c>
      <c r="E91" s="39">
        <v>188</v>
      </c>
      <c r="F91" s="39">
        <v>44</v>
      </c>
      <c r="G91" s="39">
        <v>83</v>
      </c>
      <c r="H91" s="39">
        <v>23</v>
      </c>
      <c r="I91" s="39">
        <v>5</v>
      </c>
      <c r="J91" s="39">
        <v>10</v>
      </c>
      <c r="K91" s="39">
        <v>16</v>
      </c>
      <c r="L91" s="39">
        <v>29</v>
      </c>
      <c r="M91" s="39">
        <v>18</v>
      </c>
      <c r="N91" s="39">
        <v>16</v>
      </c>
      <c r="O91" s="39">
        <v>29</v>
      </c>
      <c r="P91" s="39">
        <v>11</v>
      </c>
      <c r="Q91" s="39">
        <v>16</v>
      </c>
      <c r="R91" s="39">
        <v>39</v>
      </c>
      <c r="S91" s="39">
        <v>8</v>
      </c>
      <c r="T91" s="39">
        <v>22</v>
      </c>
      <c r="U91" s="39">
        <v>4</v>
      </c>
      <c r="V91" s="39">
        <v>51</v>
      </c>
      <c r="W91" s="39">
        <v>6</v>
      </c>
      <c r="X91" s="39">
        <v>7</v>
      </c>
      <c r="Y91" s="39">
        <v>0</v>
      </c>
      <c r="Z91" s="39">
        <v>33</v>
      </c>
      <c r="AA91" s="39">
        <v>28</v>
      </c>
      <c r="AB91" s="39">
        <v>89</v>
      </c>
      <c r="AC91" s="39">
        <v>55</v>
      </c>
      <c r="AD91" s="39">
        <v>28</v>
      </c>
      <c r="AE91" s="39">
        <v>21</v>
      </c>
      <c r="AF91" s="56">
        <f>AD91+AB91+Z91+X91+V91+T91+R91+P91+N91+L91+J91+H91+F91+D91</f>
        <v>462</v>
      </c>
      <c r="AG91" s="56">
        <f t="shared" si="12"/>
        <v>477</v>
      </c>
      <c r="AH91" s="56">
        <f t="shared" si="8"/>
        <v>939</v>
      </c>
    </row>
    <row r="92" spans="1:38" s="10" customFormat="1" ht="46.5" customHeight="1">
      <c r="A92" s="181" t="s">
        <v>265</v>
      </c>
      <c r="B92" s="181"/>
      <c r="C92" s="32" t="s">
        <v>134</v>
      </c>
      <c r="D92" s="39">
        <v>6</v>
      </c>
      <c r="E92" s="39">
        <v>4</v>
      </c>
      <c r="F92" s="39">
        <v>14</v>
      </c>
      <c r="G92" s="39">
        <v>14</v>
      </c>
      <c r="H92" s="39">
        <v>7</v>
      </c>
      <c r="I92" s="39">
        <v>0</v>
      </c>
      <c r="J92" s="39">
        <v>4</v>
      </c>
      <c r="K92" s="39">
        <v>1</v>
      </c>
      <c r="L92" s="39">
        <v>11</v>
      </c>
      <c r="M92" s="39">
        <v>4</v>
      </c>
      <c r="N92" s="39">
        <v>3</v>
      </c>
      <c r="O92" s="39">
        <v>4</v>
      </c>
      <c r="P92" s="39">
        <v>0</v>
      </c>
      <c r="Q92" s="39">
        <v>0</v>
      </c>
      <c r="R92" s="39">
        <v>6</v>
      </c>
      <c r="S92" s="39">
        <v>2</v>
      </c>
      <c r="T92" s="39">
        <v>8</v>
      </c>
      <c r="U92" s="39">
        <v>0</v>
      </c>
      <c r="V92" s="39">
        <v>6</v>
      </c>
      <c r="W92" s="39">
        <v>0</v>
      </c>
      <c r="X92" s="39">
        <v>4</v>
      </c>
      <c r="Y92" s="39">
        <v>0</v>
      </c>
      <c r="Z92" s="39">
        <v>3</v>
      </c>
      <c r="AA92" s="39">
        <v>3</v>
      </c>
      <c r="AB92" s="39">
        <v>46</v>
      </c>
      <c r="AC92" s="39">
        <v>3</v>
      </c>
      <c r="AD92" s="39">
        <v>42</v>
      </c>
      <c r="AE92" s="39">
        <v>41</v>
      </c>
      <c r="AF92" s="56">
        <f aca="true" t="shared" si="15" ref="AF92:AG105">AD92+AB92+Z92+X92+V92+T92+R92+P92+N92+L92+J92+H92+F92+D92</f>
        <v>160</v>
      </c>
      <c r="AG92" s="56">
        <f t="shared" si="12"/>
        <v>76</v>
      </c>
      <c r="AH92" s="56">
        <f t="shared" si="8"/>
        <v>236</v>
      </c>
      <c r="AJ92"/>
      <c r="AK92"/>
      <c r="AL92"/>
    </row>
    <row r="93" spans="1:38" s="10" customFormat="1" ht="46.5" customHeight="1">
      <c r="A93" s="199" t="s">
        <v>171</v>
      </c>
      <c r="B93" s="200"/>
      <c r="C93" s="32" t="s">
        <v>30</v>
      </c>
      <c r="D93" s="39">
        <v>46</v>
      </c>
      <c r="E93" s="39">
        <v>12</v>
      </c>
      <c r="F93" s="39">
        <v>39</v>
      </c>
      <c r="G93" s="39">
        <v>6</v>
      </c>
      <c r="H93" s="39">
        <v>10</v>
      </c>
      <c r="I93" s="39">
        <v>2</v>
      </c>
      <c r="J93" s="39">
        <v>8</v>
      </c>
      <c r="K93" s="39">
        <v>2</v>
      </c>
      <c r="L93" s="39">
        <v>12</v>
      </c>
      <c r="M93" s="39">
        <v>2</v>
      </c>
      <c r="N93" s="39">
        <v>10</v>
      </c>
      <c r="O93" s="39">
        <v>2</v>
      </c>
      <c r="P93" s="39">
        <v>13</v>
      </c>
      <c r="Q93" s="39">
        <v>2</v>
      </c>
      <c r="R93" s="39">
        <v>5</v>
      </c>
      <c r="S93" s="39">
        <v>1</v>
      </c>
      <c r="T93" s="39">
        <v>1</v>
      </c>
      <c r="U93" s="39">
        <v>0</v>
      </c>
      <c r="V93" s="39">
        <v>9</v>
      </c>
      <c r="W93" s="39">
        <v>1</v>
      </c>
      <c r="X93" s="39">
        <v>1</v>
      </c>
      <c r="Y93" s="39">
        <v>0</v>
      </c>
      <c r="Z93" s="39">
        <v>9</v>
      </c>
      <c r="AA93" s="39">
        <v>2</v>
      </c>
      <c r="AB93" s="39">
        <v>19</v>
      </c>
      <c r="AC93" s="39">
        <v>1</v>
      </c>
      <c r="AD93" s="39">
        <v>5</v>
      </c>
      <c r="AE93" s="39">
        <v>3</v>
      </c>
      <c r="AF93" s="56">
        <f t="shared" si="15"/>
        <v>187</v>
      </c>
      <c r="AG93" s="56">
        <f t="shared" si="12"/>
        <v>36</v>
      </c>
      <c r="AH93" s="56">
        <f t="shared" si="8"/>
        <v>223</v>
      </c>
      <c r="AJ93"/>
      <c r="AK93"/>
      <c r="AL93"/>
    </row>
    <row r="94" spans="1:34" ht="36.75" customHeight="1">
      <c r="A94" s="203"/>
      <c r="B94" s="204"/>
      <c r="C94" s="32" t="s">
        <v>31</v>
      </c>
      <c r="D94" s="39">
        <v>18</v>
      </c>
      <c r="E94" s="39">
        <v>4</v>
      </c>
      <c r="F94" s="39">
        <v>7</v>
      </c>
      <c r="G94" s="39">
        <v>1</v>
      </c>
      <c r="H94" s="39">
        <v>0</v>
      </c>
      <c r="I94" s="39">
        <v>0</v>
      </c>
      <c r="J94" s="39">
        <v>6</v>
      </c>
      <c r="K94" s="39">
        <v>1</v>
      </c>
      <c r="L94" s="39">
        <v>7</v>
      </c>
      <c r="M94" s="39">
        <v>1</v>
      </c>
      <c r="N94" s="39">
        <v>1</v>
      </c>
      <c r="O94" s="39">
        <v>3</v>
      </c>
      <c r="P94" s="39">
        <v>7</v>
      </c>
      <c r="Q94" s="39">
        <v>0</v>
      </c>
      <c r="R94" s="39">
        <v>2</v>
      </c>
      <c r="S94" s="39">
        <v>0</v>
      </c>
      <c r="T94" s="39">
        <v>4</v>
      </c>
      <c r="U94" s="39">
        <v>1</v>
      </c>
      <c r="V94" s="39">
        <v>2</v>
      </c>
      <c r="W94" s="39">
        <v>0</v>
      </c>
      <c r="X94" s="39">
        <v>0</v>
      </c>
      <c r="Y94" s="39">
        <v>0</v>
      </c>
      <c r="Z94" s="39">
        <v>8</v>
      </c>
      <c r="AA94" s="39">
        <v>2</v>
      </c>
      <c r="AB94" s="39">
        <v>6</v>
      </c>
      <c r="AC94" s="39">
        <v>1</v>
      </c>
      <c r="AD94" s="39">
        <v>2</v>
      </c>
      <c r="AE94" s="39">
        <v>1</v>
      </c>
      <c r="AF94" s="56">
        <f t="shared" si="15"/>
        <v>70</v>
      </c>
      <c r="AG94" s="56">
        <f t="shared" si="12"/>
        <v>15</v>
      </c>
      <c r="AH94" s="56">
        <f t="shared" si="8"/>
        <v>85</v>
      </c>
    </row>
    <row r="95" spans="1:34" ht="33.75" customHeight="1">
      <c r="A95" s="201"/>
      <c r="B95" s="202"/>
      <c r="C95" s="32" t="s">
        <v>26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2</v>
      </c>
      <c r="AC95" s="33">
        <v>0</v>
      </c>
      <c r="AD95" s="33">
        <v>0</v>
      </c>
      <c r="AE95" s="33">
        <v>0</v>
      </c>
      <c r="AF95" s="56">
        <f t="shared" si="15"/>
        <v>2</v>
      </c>
      <c r="AG95" s="56">
        <f t="shared" si="12"/>
        <v>0</v>
      </c>
      <c r="AH95" s="56">
        <f t="shared" si="8"/>
        <v>2</v>
      </c>
    </row>
    <row r="96" spans="1:34" ht="30.75" customHeight="1">
      <c r="A96" s="181" t="s">
        <v>96</v>
      </c>
      <c r="B96" s="181"/>
      <c r="C96" s="32" t="s">
        <v>30</v>
      </c>
      <c r="D96" s="39">
        <v>10</v>
      </c>
      <c r="E96" s="39">
        <v>6</v>
      </c>
      <c r="F96" s="39">
        <v>10</v>
      </c>
      <c r="G96" s="39">
        <v>3</v>
      </c>
      <c r="H96" s="39">
        <v>0</v>
      </c>
      <c r="I96" s="39">
        <v>0</v>
      </c>
      <c r="J96" s="39">
        <v>3</v>
      </c>
      <c r="K96" s="39">
        <v>0</v>
      </c>
      <c r="L96" s="39">
        <v>6</v>
      </c>
      <c r="M96" s="39">
        <v>1</v>
      </c>
      <c r="N96" s="39">
        <v>1</v>
      </c>
      <c r="O96" s="39">
        <v>0</v>
      </c>
      <c r="P96" s="39">
        <v>1</v>
      </c>
      <c r="Q96" s="39">
        <v>0</v>
      </c>
      <c r="R96" s="39">
        <v>1</v>
      </c>
      <c r="S96" s="39">
        <v>0</v>
      </c>
      <c r="T96" s="39">
        <v>2</v>
      </c>
      <c r="U96" s="39">
        <v>0</v>
      </c>
      <c r="V96" s="39">
        <v>8</v>
      </c>
      <c r="W96" s="39">
        <v>0</v>
      </c>
      <c r="X96" s="39">
        <v>0</v>
      </c>
      <c r="Y96" s="39">
        <v>0</v>
      </c>
      <c r="Z96" s="39">
        <v>3</v>
      </c>
      <c r="AA96" s="39">
        <v>0</v>
      </c>
      <c r="AB96" s="39">
        <v>15</v>
      </c>
      <c r="AC96" s="39">
        <v>0</v>
      </c>
      <c r="AD96" s="39">
        <v>4</v>
      </c>
      <c r="AE96" s="39">
        <v>1</v>
      </c>
      <c r="AF96" s="56">
        <f t="shared" si="15"/>
        <v>64</v>
      </c>
      <c r="AG96" s="56">
        <f t="shared" si="12"/>
        <v>11</v>
      </c>
      <c r="AH96" s="56">
        <f t="shared" si="8"/>
        <v>75</v>
      </c>
    </row>
    <row r="97" spans="1:34" ht="27.75" customHeight="1">
      <c r="A97" s="181"/>
      <c r="B97" s="181"/>
      <c r="C97" s="32" t="s">
        <v>31</v>
      </c>
      <c r="D97" s="39">
        <v>5</v>
      </c>
      <c r="E97" s="39">
        <v>1</v>
      </c>
      <c r="F97" s="39">
        <v>0</v>
      </c>
      <c r="G97" s="39">
        <v>1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2</v>
      </c>
      <c r="O97" s="39">
        <v>0</v>
      </c>
      <c r="P97" s="39">
        <v>1</v>
      </c>
      <c r="Q97" s="39">
        <v>1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1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56">
        <f t="shared" si="15"/>
        <v>9</v>
      </c>
      <c r="AG97" s="56">
        <f t="shared" si="12"/>
        <v>3</v>
      </c>
      <c r="AH97" s="56">
        <f t="shared" si="8"/>
        <v>12</v>
      </c>
    </row>
    <row r="98" spans="1:34" ht="26.25" customHeight="1">
      <c r="A98" s="181"/>
      <c r="B98" s="181"/>
      <c r="C98" s="32" t="s">
        <v>26</v>
      </c>
      <c r="D98" s="39">
        <v>1</v>
      </c>
      <c r="E98" s="39">
        <v>0</v>
      </c>
      <c r="F98" s="39">
        <v>1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1</v>
      </c>
      <c r="AE98" s="39">
        <v>0</v>
      </c>
      <c r="AF98" s="56">
        <f t="shared" si="15"/>
        <v>3</v>
      </c>
      <c r="AG98" s="56">
        <f t="shared" si="12"/>
        <v>0</v>
      </c>
      <c r="AH98" s="56">
        <f t="shared" si="8"/>
        <v>3</v>
      </c>
    </row>
    <row r="99" spans="1:34" ht="55.5" customHeight="1">
      <c r="A99" s="181" t="s">
        <v>97</v>
      </c>
      <c r="B99" s="181"/>
      <c r="C99" s="32" t="s">
        <v>115</v>
      </c>
      <c r="D99" s="39">
        <v>21</v>
      </c>
      <c r="E99" s="39">
        <v>31</v>
      </c>
      <c r="F99" s="39">
        <v>13</v>
      </c>
      <c r="G99" s="39">
        <v>11</v>
      </c>
      <c r="H99" s="39">
        <v>6</v>
      </c>
      <c r="I99" s="39">
        <v>2</v>
      </c>
      <c r="J99" s="39">
        <v>4</v>
      </c>
      <c r="K99" s="39">
        <v>3</v>
      </c>
      <c r="L99" s="39">
        <v>6</v>
      </c>
      <c r="M99" s="39">
        <v>3</v>
      </c>
      <c r="N99" s="39">
        <v>2</v>
      </c>
      <c r="O99" s="39">
        <v>2</v>
      </c>
      <c r="P99" s="39">
        <v>0</v>
      </c>
      <c r="Q99" s="39">
        <v>1</v>
      </c>
      <c r="R99" s="39">
        <v>2</v>
      </c>
      <c r="S99" s="39">
        <v>0</v>
      </c>
      <c r="T99" s="39">
        <v>3</v>
      </c>
      <c r="U99" s="39">
        <v>1</v>
      </c>
      <c r="V99" s="39">
        <v>2</v>
      </c>
      <c r="W99" s="39">
        <v>2</v>
      </c>
      <c r="X99" s="39">
        <v>0</v>
      </c>
      <c r="Y99" s="39">
        <v>0</v>
      </c>
      <c r="Z99" s="39">
        <v>2</v>
      </c>
      <c r="AA99" s="39">
        <v>2</v>
      </c>
      <c r="AB99" s="39">
        <v>5</v>
      </c>
      <c r="AC99" s="39">
        <v>1</v>
      </c>
      <c r="AD99" s="39">
        <v>4</v>
      </c>
      <c r="AE99" s="39">
        <v>2</v>
      </c>
      <c r="AF99" s="56">
        <f t="shared" si="15"/>
        <v>70</v>
      </c>
      <c r="AG99" s="56">
        <f t="shared" si="12"/>
        <v>61</v>
      </c>
      <c r="AH99" s="56">
        <f t="shared" si="8"/>
        <v>131</v>
      </c>
    </row>
    <row r="100" spans="1:34" ht="44.25" customHeight="1">
      <c r="A100" s="181" t="s">
        <v>116</v>
      </c>
      <c r="B100" s="181"/>
      <c r="C100" s="32" t="s">
        <v>115</v>
      </c>
      <c r="D100" s="39">
        <v>2</v>
      </c>
      <c r="E100" s="39">
        <v>21</v>
      </c>
      <c r="F100" s="39">
        <v>4</v>
      </c>
      <c r="G100" s="39">
        <v>8</v>
      </c>
      <c r="H100" s="39">
        <v>0</v>
      </c>
      <c r="I100" s="39">
        <v>1</v>
      </c>
      <c r="J100" s="39">
        <v>0</v>
      </c>
      <c r="K100" s="39">
        <v>3</v>
      </c>
      <c r="L100" s="39">
        <v>0</v>
      </c>
      <c r="M100" s="39">
        <v>3</v>
      </c>
      <c r="N100" s="39">
        <v>0</v>
      </c>
      <c r="O100" s="39">
        <v>3</v>
      </c>
      <c r="P100" s="39">
        <v>2</v>
      </c>
      <c r="Q100" s="39">
        <v>1</v>
      </c>
      <c r="R100" s="39">
        <v>0</v>
      </c>
      <c r="S100" s="39">
        <v>0</v>
      </c>
      <c r="T100" s="39">
        <v>0</v>
      </c>
      <c r="U100" s="39">
        <v>2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3</v>
      </c>
      <c r="AB100" s="39">
        <v>0</v>
      </c>
      <c r="AC100" s="39">
        <v>7</v>
      </c>
      <c r="AD100" s="39">
        <v>0</v>
      </c>
      <c r="AE100" s="39">
        <v>0</v>
      </c>
      <c r="AF100" s="56">
        <f t="shared" si="15"/>
        <v>8</v>
      </c>
      <c r="AG100" s="56">
        <f t="shared" si="12"/>
        <v>52</v>
      </c>
      <c r="AH100" s="56">
        <f t="shared" si="8"/>
        <v>60</v>
      </c>
    </row>
    <row r="101" spans="1:34" ht="44.25" customHeight="1">
      <c r="A101" s="181" t="s">
        <v>98</v>
      </c>
      <c r="B101" s="181"/>
      <c r="C101" s="32" t="s">
        <v>31</v>
      </c>
      <c r="D101" s="39">
        <v>3</v>
      </c>
      <c r="E101" s="39">
        <v>9</v>
      </c>
      <c r="F101" s="39">
        <v>5</v>
      </c>
      <c r="G101" s="39">
        <v>11</v>
      </c>
      <c r="H101" s="39">
        <v>0</v>
      </c>
      <c r="I101" s="39">
        <v>0</v>
      </c>
      <c r="J101" s="39">
        <v>1</v>
      </c>
      <c r="K101" s="39">
        <v>2</v>
      </c>
      <c r="L101" s="39">
        <v>4</v>
      </c>
      <c r="M101" s="39">
        <v>2</v>
      </c>
      <c r="N101" s="39">
        <v>8</v>
      </c>
      <c r="O101" s="39">
        <v>4</v>
      </c>
      <c r="P101" s="39">
        <v>5</v>
      </c>
      <c r="Q101" s="39">
        <v>2</v>
      </c>
      <c r="R101" s="39">
        <v>2</v>
      </c>
      <c r="S101" s="39">
        <v>0</v>
      </c>
      <c r="T101" s="39">
        <v>0</v>
      </c>
      <c r="U101" s="39">
        <v>0</v>
      </c>
      <c r="V101" s="39">
        <v>3</v>
      </c>
      <c r="W101" s="39">
        <v>0</v>
      </c>
      <c r="X101" s="39">
        <v>3</v>
      </c>
      <c r="Y101" s="39">
        <v>0</v>
      </c>
      <c r="Z101" s="39">
        <v>3</v>
      </c>
      <c r="AA101" s="39">
        <v>3</v>
      </c>
      <c r="AB101" s="39">
        <v>5</v>
      </c>
      <c r="AC101" s="39">
        <v>4</v>
      </c>
      <c r="AD101" s="39">
        <v>0</v>
      </c>
      <c r="AE101" s="39">
        <v>0</v>
      </c>
      <c r="AF101" s="56">
        <f t="shared" si="15"/>
        <v>42</v>
      </c>
      <c r="AG101" s="56">
        <f t="shared" si="12"/>
        <v>37</v>
      </c>
      <c r="AH101" s="56">
        <f t="shared" si="8"/>
        <v>79</v>
      </c>
    </row>
    <row r="102" spans="1:34" ht="38.25" customHeight="1">
      <c r="A102" s="181"/>
      <c r="B102" s="181"/>
      <c r="C102" s="32" t="s">
        <v>26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56">
        <f t="shared" si="15"/>
        <v>0</v>
      </c>
      <c r="AG102" s="56">
        <f t="shared" si="12"/>
        <v>0</v>
      </c>
      <c r="AH102" s="56">
        <f t="shared" si="8"/>
        <v>0</v>
      </c>
    </row>
    <row r="103" spans="1:34" ht="49.5" customHeight="1">
      <c r="A103" s="164" t="s">
        <v>27</v>
      </c>
      <c r="B103" s="164"/>
      <c r="C103" s="28" t="s">
        <v>30</v>
      </c>
      <c r="D103" s="56">
        <f>D91+D92+D93+D96</f>
        <v>122</v>
      </c>
      <c r="E103" s="56">
        <f aca="true" t="shared" si="16" ref="E103:AE103">E91+E92+E93+E96</f>
        <v>210</v>
      </c>
      <c r="F103" s="56">
        <f t="shared" si="16"/>
        <v>107</v>
      </c>
      <c r="G103" s="56">
        <f t="shared" si="16"/>
        <v>106</v>
      </c>
      <c r="H103" s="56">
        <f t="shared" si="16"/>
        <v>40</v>
      </c>
      <c r="I103" s="56">
        <f t="shared" si="16"/>
        <v>7</v>
      </c>
      <c r="J103" s="56">
        <f t="shared" si="16"/>
        <v>25</v>
      </c>
      <c r="K103" s="56">
        <f t="shared" si="16"/>
        <v>19</v>
      </c>
      <c r="L103" s="56">
        <f t="shared" si="16"/>
        <v>58</v>
      </c>
      <c r="M103" s="56">
        <f t="shared" si="16"/>
        <v>25</v>
      </c>
      <c r="N103" s="56">
        <f t="shared" si="16"/>
        <v>30</v>
      </c>
      <c r="O103" s="56">
        <f t="shared" si="16"/>
        <v>35</v>
      </c>
      <c r="P103" s="56">
        <f t="shared" si="16"/>
        <v>25</v>
      </c>
      <c r="Q103" s="56">
        <f t="shared" si="16"/>
        <v>18</v>
      </c>
      <c r="R103" s="56">
        <f t="shared" si="16"/>
        <v>51</v>
      </c>
      <c r="S103" s="56">
        <f t="shared" si="16"/>
        <v>11</v>
      </c>
      <c r="T103" s="56">
        <f t="shared" si="16"/>
        <v>33</v>
      </c>
      <c r="U103" s="56">
        <f t="shared" si="16"/>
        <v>4</v>
      </c>
      <c r="V103" s="56">
        <f t="shared" si="16"/>
        <v>74</v>
      </c>
      <c r="W103" s="56">
        <f t="shared" si="16"/>
        <v>7</v>
      </c>
      <c r="X103" s="56">
        <f t="shared" si="16"/>
        <v>12</v>
      </c>
      <c r="Y103" s="56">
        <f t="shared" si="16"/>
        <v>0</v>
      </c>
      <c r="Z103" s="56">
        <f t="shared" si="16"/>
        <v>48</v>
      </c>
      <c r="AA103" s="56">
        <f t="shared" si="16"/>
        <v>33</v>
      </c>
      <c r="AB103" s="56">
        <f t="shared" si="16"/>
        <v>169</v>
      </c>
      <c r="AC103" s="56">
        <f t="shared" si="16"/>
        <v>59</v>
      </c>
      <c r="AD103" s="56">
        <f t="shared" si="16"/>
        <v>79</v>
      </c>
      <c r="AE103" s="56">
        <f t="shared" si="16"/>
        <v>66</v>
      </c>
      <c r="AF103" s="56">
        <f t="shared" si="15"/>
        <v>873</v>
      </c>
      <c r="AG103" s="56">
        <f t="shared" si="15"/>
        <v>600</v>
      </c>
      <c r="AH103" s="56">
        <f t="shared" si="8"/>
        <v>1473</v>
      </c>
    </row>
    <row r="104" spans="1:34" ht="49.5" customHeight="1">
      <c r="A104" s="164"/>
      <c r="B104" s="164"/>
      <c r="C104" s="28" t="s">
        <v>31</v>
      </c>
      <c r="D104" s="56">
        <f>D101+D100+D99+D97+D94</f>
        <v>49</v>
      </c>
      <c r="E104" s="56">
        <f aca="true" t="shared" si="17" ref="E104:AE104">E101+E100+E99+E97+E94</f>
        <v>66</v>
      </c>
      <c r="F104" s="56">
        <f t="shared" si="17"/>
        <v>29</v>
      </c>
      <c r="G104" s="56">
        <f t="shared" si="17"/>
        <v>32</v>
      </c>
      <c r="H104" s="56">
        <f t="shared" si="17"/>
        <v>6</v>
      </c>
      <c r="I104" s="56">
        <f t="shared" si="17"/>
        <v>3</v>
      </c>
      <c r="J104" s="56">
        <f t="shared" si="17"/>
        <v>11</v>
      </c>
      <c r="K104" s="56">
        <f t="shared" si="17"/>
        <v>9</v>
      </c>
      <c r="L104" s="56">
        <f t="shared" si="17"/>
        <v>17</v>
      </c>
      <c r="M104" s="56">
        <f t="shared" si="17"/>
        <v>9</v>
      </c>
      <c r="N104" s="56">
        <f t="shared" si="17"/>
        <v>13</v>
      </c>
      <c r="O104" s="56">
        <f t="shared" si="17"/>
        <v>12</v>
      </c>
      <c r="P104" s="56">
        <f t="shared" si="17"/>
        <v>15</v>
      </c>
      <c r="Q104" s="56">
        <f t="shared" si="17"/>
        <v>5</v>
      </c>
      <c r="R104" s="56">
        <f t="shared" si="17"/>
        <v>6</v>
      </c>
      <c r="S104" s="56">
        <f t="shared" si="17"/>
        <v>0</v>
      </c>
      <c r="T104" s="56">
        <f t="shared" si="17"/>
        <v>7</v>
      </c>
      <c r="U104" s="56">
        <f t="shared" si="17"/>
        <v>4</v>
      </c>
      <c r="V104" s="56">
        <f t="shared" si="17"/>
        <v>7</v>
      </c>
      <c r="W104" s="56">
        <f t="shared" si="17"/>
        <v>2</v>
      </c>
      <c r="X104" s="56">
        <f t="shared" si="17"/>
        <v>3</v>
      </c>
      <c r="Y104" s="56">
        <f t="shared" si="17"/>
        <v>0</v>
      </c>
      <c r="Z104" s="56">
        <f t="shared" si="17"/>
        <v>14</v>
      </c>
      <c r="AA104" s="56">
        <f t="shared" si="17"/>
        <v>10</v>
      </c>
      <c r="AB104" s="56">
        <f t="shared" si="17"/>
        <v>16</v>
      </c>
      <c r="AC104" s="56">
        <f t="shared" si="17"/>
        <v>13</v>
      </c>
      <c r="AD104" s="56">
        <f t="shared" si="17"/>
        <v>6</v>
      </c>
      <c r="AE104" s="56">
        <f t="shared" si="17"/>
        <v>3</v>
      </c>
      <c r="AF104" s="56">
        <f t="shared" si="15"/>
        <v>199</v>
      </c>
      <c r="AG104" s="56">
        <f t="shared" si="15"/>
        <v>168</v>
      </c>
      <c r="AH104" s="56">
        <f t="shared" si="8"/>
        <v>367</v>
      </c>
    </row>
    <row r="105" spans="1:34" ht="49.5" customHeight="1">
      <c r="A105" s="164"/>
      <c r="B105" s="164"/>
      <c r="C105" s="28" t="s">
        <v>26</v>
      </c>
      <c r="D105" s="56">
        <f>D102+D98+D95</f>
        <v>1</v>
      </c>
      <c r="E105" s="56">
        <f aca="true" t="shared" si="18" ref="E105:AE105">E102+E98+E95</f>
        <v>0</v>
      </c>
      <c r="F105" s="56">
        <f t="shared" si="18"/>
        <v>1</v>
      </c>
      <c r="G105" s="56">
        <f t="shared" si="18"/>
        <v>0</v>
      </c>
      <c r="H105" s="56">
        <f t="shared" si="18"/>
        <v>0</v>
      </c>
      <c r="I105" s="56">
        <f t="shared" si="18"/>
        <v>0</v>
      </c>
      <c r="J105" s="56">
        <f t="shared" si="18"/>
        <v>0</v>
      </c>
      <c r="K105" s="56">
        <f t="shared" si="18"/>
        <v>0</v>
      </c>
      <c r="L105" s="56">
        <f t="shared" si="18"/>
        <v>0</v>
      </c>
      <c r="M105" s="56">
        <f t="shared" si="18"/>
        <v>0</v>
      </c>
      <c r="N105" s="56">
        <f t="shared" si="18"/>
        <v>0</v>
      </c>
      <c r="O105" s="56">
        <f t="shared" si="18"/>
        <v>0</v>
      </c>
      <c r="P105" s="56">
        <f t="shared" si="18"/>
        <v>0</v>
      </c>
      <c r="Q105" s="56">
        <f t="shared" si="18"/>
        <v>0</v>
      </c>
      <c r="R105" s="56">
        <f t="shared" si="18"/>
        <v>0</v>
      </c>
      <c r="S105" s="56">
        <f t="shared" si="18"/>
        <v>0</v>
      </c>
      <c r="T105" s="56">
        <f t="shared" si="18"/>
        <v>0</v>
      </c>
      <c r="U105" s="56">
        <f t="shared" si="18"/>
        <v>0</v>
      </c>
      <c r="V105" s="56">
        <f t="shared" si="18"/>
        <v>0</v>
      </c>
      <c r="W105" s="56">
        <f t="shared" si="18"/>
        <v>0</v>
      </c>
      <c r="X105" s="56">
        <f t="shared" si="18"/>
        <v>0</v>
      </c>
      <c r="Y105" s="56">
        <f t="shared" si="18"/>
        <v>0</v>
      </c>
      <c r="Z105" s="56">
        <f t="shared" si="18"/>
        <v>0</v>
      </c>
      <c r="AA105" s="56">
        <f t="shared" si="18"/>
        <v>0</v>
      </c>
      <c r="AB105" s="56">
        <f t="shared" si="18"/>
        <v>2</v>
      </c>
      <c r="AC105" s="56">
        <f t="shared" si="18"/>
        <v>0</v>
      </c>
      <c r="AD105" s="56">
        <f t="shared" si="18"/>
        <v>1</v>
      </c>
      <c r="AE105" s="56">
        <f t="shared" si="18"/>
        <v>0</v>
      </c>
      <c r="AF105" s="56">
        <f t="shared" si="15"/>
        <v>5</v>
      </c>
      <c r="AG105" s="56">
        <f t="shared" si="15"/>
        <v>0</v>
      </c>
      <c r="AH105" s="56">
        <f t="shared" si="8"/>
        <v>5</v>
      </c>
    </row>
    <row r="106" spans="1:34" ht="49.5" customHeight="1">
      <c r="A106" s="183" t="s">
        <v>99</v>
      </c>
      <c r="B106" s="183"/>
      <c r="C106" s="38" t="s">
        <v>30</v>
      </c>
      <c r="D106" s="58">
        <f>D103+D58</f>
        <v>132</v>
      </c>
      <c r="E106" s="58">
        <f aca="true" t="shared" si="19" ref="E106:AH106">E103+E58</f>
        <v>261</v>
      </c>
      <c r="F106" s="58">
        <f t="shared" si="19"/>
        <v>114</v>
      </c>
      <c r="G106" s="58">
        <f t="shared" si="19"/>
        <v>115</v>
      </c>
      <c r="H106" s="58">
        <f t="shared" si="19"/>
        <v>40</v>
      </c>
      <c r="I106" s="58">
        <f t="shared" si="19"/>
        <v>7</v>
      </c>
      <c r="J106" s="58">
        <f t="shared" si="19"/>
        <v>25</v>
      </c>
      <c r="K106" s="58">
        <f t="shared" si="19"/>
        <v>19</v>
      </c>
      <c r="L106" s="58">
        <f t="shared" si="19"/>
        <v>60</v>
      </c>
      <c r="M106" s="58">
        <f t="shared" si="19"/>
        <v>28</v>
      </c>
      <c r="N106" s="58">
        <f t="shared" si="19"/>
        <v>31</v>
      </c>
      <c r="O106" s="58">
        <f t="shared" si="19"/>
        <v>38</v>
      </c>
      <c r="P106" s="58">
        <f t="shared" si="19"/>
        <v>25</v>
      </c>
      <c r="Q106" s="58">
        <f t="shared" si="19"/>
        <v>20</v>
      </c>
      <c r="R106" s="58">
        <f t="shared" si="19"/>
        <v>53</v>
      </c>
      <c r="S106" s="58">
        <f t="shared" si="19"/>
        <v>12</v>
      </c>
      <c r="T106" s="58">
        <f t="shared" si="19"/>
        <v>34</v>
      </c>
      <c r="U106" s="58">
        <f t="shared" si="19"/>
        <v>4</v>
      </c>
      <c r="V106" s="58">
        <f t="shared" si="19"/>
        <v>78</v>
      </c>
      <c r="W106" s="58">
        <f t="shared" si="19"/>
        <v>8</v>
      </c>
      <c r="X106" s="58">
        <f t="shared" si="19"/>
        <v>12</v>
      </c>
      <c r="Y106" s="58">
        <f t="shared" si="19"/>
        <v>1</v>
      </c>
      <c r="Z106" s="58">
        <f t="shared" si="19"/>
        <v>49</v>
      </c>
      <c r="AA106" s="58">
        <f t="shared" si="19"/>
        <v>37</v>
      </c>
      <c r="AB106" s="58">
        <f t="shared" si="19"/>
        <v>171</v>
      </c>
      <c r="AC106" s="58">
        <f t="shared" si="19"/>
        <v>59</v>
      </c>
      <c r="AD106" s="58">
        <f t="shared" si="19"/>
        <v>79</v>
      </c>
      <c r="AE106" s="58">
        <f t="shared" si="19"/>
        <v>69</v>
      </c>
      <c r="AF106" s="58">
        <f t="shared" si="19"/>
        <v>903</v>
      </c>
      <c r="AG106" s="58">
        <f t="shared" si="19"/>
        <v>678</v>
      </c>
      <c r="AH106" s="58">
        <f t="shared" si="19"/>
        <v>1581</v>
      </c>
    </row>
    <row r="107" spans="1:34" ht="49.5" customHeight="1">
      <c r="A107" s="183"/>
      <c r="B107" s="183"/>
      <c r="C107" s="38" t="s">
        <v>31</v>
      </c>
      <c r="D107" s="58">
        <f>D104+D89</f>
        <v>928</v>
      </c>
      <c r="E107" s="58">
        <f aca="true" t="shared" si="20" ref="E107:AH107">E104+E89</f>
        <v>1117</v>
      </c>
      <c r="F107" s="58">
        <f t="shared" si="20"/>
        <v>465</v>
      </c>
      <c r="G107" s="58">
        <f t="shared" si="20"/>
        <v>448</v>
      </c>
      <c r="H107" s="58">
        <f t="shared" si="20"/>
        <v>241</v>
      </c>
      <c r="I107" s="58">
        <f t="shared" si="20"/>
        <v>102</v>
      </c>
      <c r="J107" s="58">
        <f t="shared" si="20"/>
        <v>308</v>
      </c>
      <c r="K107" s="58">
        <f t="shared" si="20"/>
        <v>247</v>
      </c>
      <c r="L107" s="58">
        <f t="shared" si="20"/>
        <v>334</v>
      </c>
      <c r="M107" s="58">
        <f t="shared" si="20"/>
        <v>195</v>
      </c>
      <c r="N107" s="58">
        <f t="shared" si="20"/>
        <v>285</v>
      </c>
      <c r="O107" s="58">
        <f t="shared" si="20"/>
        <v>252</v>
      </c>
      <c r="P107" s="58">
        <f t="shared" si="20"/>
        <v>318</v>
      </c>
      <c r="Q107" s="58">
        <f t="shared" si="20"/>
        <v>204</v>
      </c>
      <c r="R107" s="58">
        <f t="shared" si="20"/>
        <v>129</v>
      </c>
      <c r="S107" s="58">
        <f t="shared" si="20"/>
        <v>50</v>
      </c>
      <c r="T107" s="58">
        <f t="shared" si="20"/>
        <v>136</v>
      </c>
      <c r="U107" s="58">
        <f t="shared" si="20"/>
        <v>38</v>
      </c>
      <c r="V107" s="58">
        <f t="shared" si="20"/>
        <v>190</v>
      </c>
      <c r="W107" s="58">
        <f t="shared" si="20"/>
        <v>57</v>
      </c>
      <c r="X107" s="58">
        <f t="shared" si="20"/>
        <v>44</v>
      </c>
      <c r="Y107" s="58">
        <f t="shared" si="20"/>
        <v>5</v>
      </c>
      <c r="Z107" s="58">
        <f t="shared" si="20"/>
        <v>190</v>
      </c>
      <c r="AA107" s="58">
        <f t="shared" si="20"/>
        <v>156</v>
      </c>
      <c r="AB107" s="58">
        <f t="shared" si="20"/>
        <v>387</v>
      </c>
      <c r="AC107" s="58">
        <f t="shared" si="20"/>
        <v>170</v>
      </c>
      <c r="AD107" s="58">
        <f t="shared" si="20"/>
        <v>122</v>
      </c>
      <c r="AE107" s="58">
        <f t="shared" si="20"/>
        <v>51</v>
      </c>
      <c r="AF107" s="58">
        <f t="shared" si="20"/>
        <v>4077</v>
      </c>
      <c r="AG107" s="58">
        <f t="shared" si="20"/>
        <v>3092</v>
      </c>
      <c r="AH107" s="58">
        <f t="shared" si="20"/>
        <v>7169</v>
      </c>
    </row>
    <row r="108" spans="1:34" ht="49.5" customHeight="1">
      <c r="A108" s="183"/>
      <c r="B108" s="183"/>
      <c r="C108" s="38" t="s">
        <v>26</v>
      </c>
      <c r="D108" s="58">
        <f>D105+D90</f>
        <v>77</v>
      </c>
      <c r="E108" s="58">
        <f aca="true" t="shared" si="21" ref="E108:AH108">E105+E90</f>
        <v>65</v>
      </c>
      <c r="F108" s="58">
        <f t="shared" si="21"/>
        <v>47</v>
      </c>
      <c r="G108" s="58">
        <f t="shared" si="21"/>
        <v>15</v>
      </c>
      <c r="H108" s="58">
        <f t="shared" si="21"/>
        <v>34</v>
      </c>
      <c r="I108" s="58">
        <f t="shared" si="21"/>
        <v>13</v>
      </c>
      <c r="J108" s="58">
        <f t="shared" si="21"/>
        <v>35</v>
      </c>
      <c r="K108" s="58">
        <f t="shared" si="21"/>
        <v>18</v>
      </c>
      <c r="L108" s="58">
        <f t="shared" si="21"/>
        <v>36</v>
      </c>
      <c r="M108" s="58">
        <f t="shared" si="21"/>
        <v>14</v>
      </c>
      <c r="N108" s="58">
        <f t="shared" si="21"/>
        <v>37</v>
      </c>
      <c r="O108" s="58">
        <f t="shared" si="21"/>
        <v>34</v>
      </c>
      <c r="P108" s="58">
        <f t="shared" si="21"/>
        <v>26</v>
      </c>
      <c r="Q108" s="58">
        <f t="shared" si="21"/>
        <v>12</v>
      </c>
      <c r="R108" s="58">
        <f t="shared" si="21"/>
        <v>12</v>
      </c>
      <c r="S108" s="58">
        <f t="shared" si="21"/>
        <v>3</v>
      </c>
      <c r="T108" s="58">
        <f t="shared" si="21"/>
        <v>21</v>
      </c>
      <c r="U108" s="58">
        <f t="shared" si="21"/>
        <v>5</v>
      </c>
      <c r="V108" s="58">
        <f t="shared" si="21"/>
        <v>22</v>
      </c>
      <c r="W108" s="58">
        <f t="shared" si="21"/>
        <v>5</v>
      </c>
      <c r="X108" s="58">
        <f t="shared" si="21"/>
        <v>4</v>
      </c>
      <c r="Y108" s="58">
        <f t="shared" si="21"/>
        <v>0</v>
      </c>
      <c r="Z108" s="58">
        <f t="shared" si="21"/>
        <v>19</v>
      </c>
      <c r="AA108" s="58">
        <f t="shared" si="21"/>
        <v>13</v>
      </c>
      <c r="AB108" s="58">
        <f t="shared" si="21"/>
        <v>36</v>
      </c>
      <c r="AC108" s="58">
        <f t="shared" si="21"/>
        <v>7</v>
      </c>
      <c r="AD108" s="58">
        <f t="shared" si="21"/>
        <v>11</v>
      </c>
      <c r="AE108" s="58">
        <f t="shared" si="21"/>
        <v>4</v>
      </c>
      <c r="AF108" s="58">
        <f t="shared" si="21"/>
        <v>417</v>
      </c>
      <c r="AG108" s="58">
        <f t="shared" si="21"/>
        <v>208</v>
      </c>
      <c r="AH108" s="58">
        <f t="shared" si="21"/>
        <v>625</v>
      </c>
    </row>
    <row r="112" spans="1:34" ht="27.75">
      <c r="A112" s="182" t="s">
        <v>336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</row>
    <row r="113" spans="1:34" ht="27.75">
      <c r="A113" s="187" t="s">
        <v>10</v>
      </c>
      <c r="B113" s="214"/>
      <c r="C113" s="188"/>
      <c r="D113" s="164" t="s">
        <v>11</v>
      </c>
      <c r="E113" s="164"/>
      <c r="F113" s="164" t="s">
        <v>203</v>
      </c>
      <c r="G113" s="164"/>
      <c r="H113" s="164" t="s">
        <v>100</v>
      </c>
      <c r="I113" s="164"/>
      <c r="J113" s="164" t="s">
        <v>13</v>
      </c>
      <c r="K113" s="164"/>
      <c r="L113" s="164" t="s">
        <v>101</v>
      </c>
      <c r="M113" s="164"/>
      <c r="N113" s="164" t="s">
        <v>122</v>
      </c>
      <c r="O113" s="164"/>
      <c r="P113" s="164" t="s">
        <v>16</v>
      </c>
      <c r="Q113" s="164"/>
      <c r="R113" s="164" t="s">
        <v>102</v>
      </c>
      <c r="S113" s="164"/>
      <c r="T113" s="164" t="s">
        <v>103</v>
      </c>
      <c r="U113" s="164"/>
      <c r="V113" s="164" t="s">
        <v>104</v>
      </c>
      <c r="W113" s="164"/>
      <c r="X113" s="164" t="s">
        <v>105</v>
      </c>
      <c r="Y113" s="164"/>
      <c r="Z113" s="164" t="s">
        <v>106</v>
      </c>
      <c r="AA113" s="164"/>
      <c r="AB113" s="164" t="s">
        <v>107</v>
      </c>
      <c r="AC113" s="164"/>
      <c r="AD113" s="164" t="s">
        <v>108</v>
      </c>
      <c r="AE113" s="164"/>
      <c r="AF113" s="175" t="s">
        <v>27</v>
      </c>
      <c r="AG113" s="175"/>
      <c r="AH113" s="175"/>
    </row>
    <row r="114" spans="1:34" ht="55.5">
      <c r="A114" s="191"/>
      <c r="B114" s="215"/>
      <c r="C114" s="192"/>
      <c r="D114" s="34" t="s">
        <v>1</v>
      </c>
      <c r="E114" s="34" t="s">
        <v>2</v>
      </c>
      <c r="F114" s="34" t="s">
        <v>1</v>
      </c>
      <c r="G114" s="34" t="s">
        <v>2</v>
      </c>
      <c r="H114" s="34" t="s">
        <v>1</v>
      </c>
      <c r="I114" s="34" t="s">
        <v>2</v>
      </c>
      <c r="J114" s="34" t="s">
        <v>1</v>
      </c>
      <c r="K114" s="34" t="s">
        <v>2</v>
      </c>
      <c r="L114" s="34" t="s">
        <v>1</v>
      </c>
      <c r="M114" s="34" t="s">
        <v>2</v>
      </c>
      <c r="N114" s="34" t="s">
        <v>1</v>
      </c>
      <c r="O114" s="34" t="s">
        <v>2</v>
      </c>
      <c r="P114" s="34" t="s">
        <v>1</v>
      </c>
      <c r="Q114" s="34" t="s">
        <v>2</v>
      </c>
      <c r="R114" s="34" t="s">
        <v>1</v>
      </c>
      <c r="S114" s="34" t="s">
        <v>2</v>
      </c>
      <c r="T114" s="34" t="s">
        <v>1</v>
      </c>
      <c r="U114" s="34" t="s">
        <v>2</v>
      </c>
      <c r="V114" s="34" t="s">
        <v>1</v>
      </c>
      <c r="W114" s="34" t="s">
        <v>2</v>
      </c>
      <c r="X114" s="34" t="s">
        <v>1</v>
      </c>
      <c r="Y114" s="34" t="s">
        <v>2</v>
      </c>
      <c r="Z114" s="34" t="s">
        <v>1</v>
      </c>
      <c r="AA114" s="34" t="s">
        <v>2</v>
      </c>
      <c r="AB114" s="34" t="s">
        <v>1</v>
      </c>
      <c r="AC114" s="34" t="s">
        <v>2</v>
      </c>
      <c r="AD114" s="34" t="s">
        <v>1</v>
      </c>
      <c r="AE114" s="34" t="s">
        <v>2</v>
      </c>
      <c r="AF114" s="34" t="s">
        <v>1</v>
      </c>
      <c r="AG114" s="34" t="s">
        <v>2</v>
      </c>
      <c r="AH114" s="34" t="s">
        <v>24</v>
      </c>
    </row>
    <row r="115" spans="1:34" ht="55.5">
      <c r="A115" s="181" t="s">
        <v>35</v>
      </c>
      <c r="B115" s="181"/>
      <c r="C115" s="32" t="s">
        <v>31</v>
      </c>
      <c r="D115" s="39">
        <v>31</v>
      </c>
      <c r="E115" s="39">
        <v>8</v>
      </c>
      <c r="F115" s="39">
        <v>12</v>
      </c>
      <c r="G115" s="39">
        <v>6</v>
      </c>
      <c r="H115" s="39">
        <v>3</v>
      </c>
      <c r="I115" s="39">
        <v>0</v>
      </c>
      <c r="J115" s="39">
        <v>4</v>
      </c>
      <c r="K115" s="39">
        <v>5</v>
      </c>
      <c r="L115" s="39">
        <v>6</v>
      </c>
      <c r="M115" s="39">
        <v>1</v>
      </c>
      <c r="N115" s="39">
        <v>1</v>
      </c>
      <c r="O115" s="39">
        <v>2</v>
      </c>
      <c r="P115" s="39">
        <v>5</v>
      </c>
      <c r="Q115" s="39">
        <v>1</v>
      </c>
      <c r="R115" s="39">
        <v>1</v>
      </c>
      <c r="S115" s="39">
        <v>0</v>
      </c>
      <c r="T115" s="39">
        <v>2</v>
      </c>
      <c r="U115" s="39">
        <v>0</v>
      </c>
      <c r="V115" s="39">
        <v>4</v>
      </c>
      <c r="W115" s="39">
        <v>2</v>
      </c>
      <c r="X115" s="39">
        <v>0</v>
      </c>
      <c r="Y115" s="39">
        <v>0</v>
      </c>
      <c r="Z115" s="39">
        <v>3</v>
      </c>
      <c r="AA115" s="39">
        <v>1</v>
      </c>
      <c r="AB115" s="39">
        <v>7</v>
      </c>
      <c r="AC115" s="39">
        <v>1</v>
      </c>
      <c r="AD115" s="39">
        <v>2</v>
      </c>
      <c r="AE115" s="39">
        <v>0</v>
      </c>
      <c r="AF115" s="56">
        <f>AD115+AB115+Z115+X115+V115+T115+R115+P115+N115+L115+J115+H115+F115+D115</f>
        <v>81</v>
      </c>
      <c r="AG115" s="56">
        <f>AE115+AC115+AA115+Y115+W115+U115+S115+Q115+O115+M115+K115+I115+G115+E115</f>
        <v>27</v>
      </c>
      <c r="AH115" s="56">
        <f>AG115+AF115</f>
        <v>108</v>
      </c>
    </row>
    <row r="116" spans="1:34" ht="27.75">
      <c r="A116" s="181"/>
      <c r="B116" s="181"/>
      <c r="C116" s="32" t="s">
        <v>26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56">
        <f aca="true" t="shared" si="22" ref="AF116:AF179">AD116+AB116+Z116+X116+V116+T116+R116+P116+N116+L116+J116+H116+F116+D116</f>
        <v>0</v>
      </c>
      <c r="AG116" s="56">
        <f aca="true" t="shared" si="23" ref="AG116:AG179">AE116+AC116+AA116+Y116+W116+U116+S116+Q116+O116+M116+K116+I116+G116+E116</f>
        <v>0</v>
      </c>
      <c r="AH116" s="56">
        <f aca="true" t="shared" si="24" ref="AH116:AH188">AG116+AF116</f>
        <v>0</v>
      </c>
    </row>
    <row r="117" spans="1:34" ht="55.5">
      <c r="A117" s="181" t="s">
        <v>87</v>
      </c>
      <c r="B117" s="181"/>
      <c r="C117" s="32" t="s">
        <v>31</v>
      </c>
      <c r="D117" s="39">
        <v>6</v>
      </c>
      <c r="E117" s="39">
        <v>5</v>
      </c>
      <c r="F117" s="39">
        <v>5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1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2</v>
      </c>
      <c r="W117" s="39">
        <v>0</v>
      </c>
      <c r="X117" s="39">
        <v>0</v>
      </c>
      <c r="Y117" s="39">
        <v>0</v>
      </c>
      <c r="Z117" s="39">
        <v>3</v>
      </c>
      <c r="AA117" s="39">
        <v>1</v>
      </c>
      <c r="AB117" s="39">
        <v>2</v>
      </c>
      <c r="AC117" s="39">
        <v>0</v>
      </c>
      <c r="AD117" s="39">
        <v>0</v>
      </c>
      <c r="AE117" s="39">
        <v>0</v>
      </c>
      <c r="AF117" s="56">
        <f t="shared" si="22"/>
        <v>19</v>
      </c>
      <c r="AG117" s="56">
        <f t="shared" si="23"/>
        <v>6</v>
      </c>
      <c r="AH117" s="56">
        <f t="shared" si="24"/>
        <v>25</v>
      </c>
    </row>
    <row r="118" spans="1:34" ht="27.75">
      <c r="A118" s="181"/>
      <c r="B118" s="181"/>
      <c r="C118" s="32" t="s">
        <v>26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56">
        <f t="shared" si="22"/>
        <v>0</v>
      </c>
      <c r="AG118" s="56">
        <f t="shared" si="23"/>
        <v>0</v>
      </c>
      <c r="AH118" s="56">
        <f t="shared" si="24"/>
        <v>0</v>
      </c>
    </row>
    <row r="119" spans="1:34" ht="55.5">
      <c r="A119" s="181" t="s">
        <v>37</v>
      </c>
      <c r="B119" s="181"/>
      <c r="C119" s="32" t="s">
        <v>31</v>
      </c>
      <c r="D119" s="59">
        <v>5</v>
      </c>
      <c r="E119" s="59">
        <v>11</v>
      </c>
      <c r="F119" s="59">
        <v>0</v>
      </c>
      <c r="G119" s="59">
        <v>3</v>
      </c>
      <c r="H119" s="59">
        <v>1</v>
      </c>
      <c r="I119" s="59">
        <v>0</v>
      </c>
      <c r="J119" s="59">
        <v>6</v>
      </c>
      <c r="K119" s="59">
        <v>2</v>
      </c>
      <c r="L119" s="59">
        <v>3</v>
      </c>
      <c r="M119" s="59">
        <v>1</v>
      </c>
      <c r="N119" s="59">
        <v>0</v>
      </c>
      <c r="O119" s="59">
        <v>2</v>
      </c>
      <c r="P119" s="59">
        <v>0</v>
      </c>
      <c r="Q119" s="59">
        <v>2</v>
      </c>
      <c r="R119" s="59">
        <v>2</v>
      </c>
      <c r="S119" s="59">
        <v>1</v>
      </c>
      <c r="T119" s="59">
        <v>0</v>
      </c>
      <c r="U119" s="59">
        <v>0</v>
      </c>
      <c r="V119" s="59">
        <v>1</v>
      </c>
      <c r="W119" s="59">
        <v>0</v>
      </c>
      <c r="X119" s="59">
        <v>0</v>
      </c>
      <c r="Y119" s="59">
        <v>0</v>
      </c>
      <c r="Z119" s="59">
        <v>0</v>
      </c>
      <c r="AA119" s="59">
        <v>1</v>
      </c>
      <c r="AB119" s="59">
        <v>2</v>
      </c>
      <c r="AC119" s="59">
        <v>0</v>
      </c>
      <c r="AD119" s="59">
        <v>0</v>
      </c>
      <c r="AE119" s="59">
        <v>0</v>
      </c>
      <c r="AF119" s="56">
        <f t="shared" si="22"/>
        <v>20</v>
      </c>
      <c r="AG119" s="56">
        <f t="shared" si="23"/>
        <v>23</v>
      </c>
      <c r="AH119" s="56">
        <f t="shared" si="24"/>
        <v>43</v>
      </c>
    </row>
    <row r="120" spans="1:34" ht="27.75">
      <c r="A120" s="181"/>
      <c r="B120" s="181"/>
      <c r="C120" s="32" t="s">
        <v>26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0</v>
      </c>
      <c r="AF120" s="56">
        <f t="shared" si="22"/>
        <v>0</v>
      </c>
      <c r="AG120" s="56">
        <f t="shared" si="23"/>
        <v>0</v>
      </c>
      <c r="AH120" s="56">
        <f t="shared" si="24"/>
        <v>0</v>
      </c>
    </row>
    <row r="121" spans="1:34" ht="55.5">
      <c r="A121" s="181" t="s">
        <v>88</v>
      </c>
      <c r="B121" s="181"/>
      <c r="C121" s="32" t="s">
        <v>31</v>
      </c>
      <c r="D121" s="39">
        <v>2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56">
        <f t="shared" si="22"/>
        <v>4</v>
      </c>
      <c r="AG121" s="56">
        <f t="shared" si="23"/>
        <v>0</v>
      </c>
      <c r="AH121" s="56">
        <f t="shared" si="24"/>
        <v>4</v>
      </c>
    </row>
    <row r="122" spans="1:34" ht="27.75">
      <c r="A122" s="181"/>
      <c r="B122" s="181"/>
      <c r="C122" s="32" t="s">
        <v>26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56">
        <f t="shared" si="22"/>
        <v>0</v>
      </c>
      <c r="AG122" s="56">
        <f t="shared" si="23"/>
        <v>0</v>
      </c>
      <c r="AH122" s="56">
        <f t="shared" si="24"/>
        <v>0</v>
      </c>
    </row>
    <row r="123" spans="1:34" ht="55.5">
      <c r="A123" s="181" t="s">
        <v>39</v>
      </c>
      <c r="B123" s="181"/>
      <c r="C123" s="32" t="s">
        <v>31</v>
      </c>
      <c r="D123" s="39">
        <v>1</v>
      </c>
      <c r="E123" s="39">
        <v>4</v>
      </c>
      <c r="F123" s="39">
        <v>3</v>
      </c>
      <c r="G123" s="39">
        <v>2</v>
      </c>
      <c r="H123" s="39">
        <v>0</v>
      </c>
      <c r="I123" s="39">
        <v>1</v>
      </c>
      <c r="J123" s="39">
        <v>2</v>
      </c>
      <c r="K123" s="39">
        <v>1</v>
      </c>
      <c r="L123" s="39">
        <v>1</v>
      </c>
      <c r="M123" s="39">
        <v>0</v>
      </c>
      <c r="N123" s="39">
        <v>1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1</v>
      </c>
      <c r="AD123" s="39">
        <v>1</v>
      </c>
      <c r="AE123" s="39">
        <v>0</v>
      </c>
      <c r="AF123" s="56">
        <f t="shared" si="22"/>
        <v>9</v>
      </c>
      <c r="AG123" s="56">
        <f t="shared" si="23"/>
        <v>9</v>
      </c>
      <c r="AH123" s="56">
        <f t="shared" si="24"/>
        <v>18</v>
      </c>
    </row>
    <row r="124" spans="1:34" ht="27.75">
      <c r="A124" s="181"/>
      <c r="B124" s="181"/>
      <c r="C124" s="32" t="s">
        <v>26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56">
        <f t="shared" si="22"/>
        <v>0</v>
      </c>
      <c r="AG124" s="56">
        <f t="shared" si="23"/>
        <v>0</v>
      </c>
      <c r="AH124" s="56">
        <f t="shared" si="24"/>
        <v>0</v>
      </c>
    </row>
    <row r="125" spans="1:34" ht="55.5">
      <c r="A125" s="186" t="s">
        <v>89</v>
      </c>
      <c r="B125" s="184" t="s">
        <v>125</v>
      </c>
      <c r="C125" s="29" t="s">
        <v>31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1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1</v>
      </c>
      <c r="AD125" s="31">
        <v>0</v>
      </c>
      <c r="AE125" s="31">
        <v>0</v>
      </c>
      <c r="AF125" s="56">
        <f t="shared" si="22"/>
        <v>1</v>
      </c>
      <c r="AG125" s="56">
        <f t="shared" si="23"/>
        <v>1</v>
      </c>
      <c r="AH125" s="56">
        <f t="shared" si="24"/>
        <v>2</v>
      </c>
    </row>
    <row r="126" spans="1:34" ht="27.75">
      <c r="A126" s="186"/>
      <c r="B126" s="184"/>
      <c r="C126" s="29" t="s">
        <v>26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56">
        <f t="shared" si="22"/>
        <v>0</v>
      </c>
      <c r="AG126" s="56">
        <f t="shared" si="23"/>
        <v>0</v>
      </c>
      <c r="AH126" s="56">
        <f t="shared" si="24"/>
        <v>0</v>
      </c>
    </row>
    <row r="127" spans="1:34" ht="55.5">
      <c r="A127" s="186"/>
      <c r="B127" s="184" t="s">
        <v>126</v>
      </c>
      <c r="C127" s="29" t="s">
        <v>31</v>
      </c>
      <c r="D127" s="31">
        <v>0</v>
      </c>
      <c r="E127" s="31">
        <v>0</v>
      </c>
      <c r="F127" s="31">
        <v>1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1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56">
        <f t="shared" si="22"/>
        <v>1</v>
      </c>
      <c r="AG127" s="56">
        <f t="shared" si="23"/>
        <v>1</v>
      </c>
      <c r="AH127" s="56">
        <f t="shared" si="24"/>
        <v>2</v>
      </c>
    </row>
    <row r="128" spans="1:34" ht="27.75">
      <c r="A128" s="186"/>
      <c r="B128" s="184"/>
      <c r="C128" s="29" t="s">
        <v>26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56">
        <f t="shared" si="22"/>
        <v>0</v>
      </c>
      <c r="AG128" s="56">
        <f t="shared" si="23"/>
        <v>0</v>
      </c>
      <c r="AH128" s="56">
        <f t="shared" si="24"/>
        <v>0</v>
      </c>
    </row>
    <row r="129" spans="1:34" ht="55.5">
      <c r="A129" s="186"/>
      <c r="B129" s="184" t="s">
        <v>127</v>
      </c>
      <c r="C129" s="29" t="s">
        <v>31</v>
      </c>
      <c r="D129" s="31">
        <v>2</v>
      </c>
      <c r="E129" s="31">
        <v>2</v>
      </c>
      <c r="F129" s="31">
        <v>0</v>
      </c>
      <c r="G129" s="31">
        <v>0</v>
      </c>
      <c r="H129" s="31">
        <v>0</v>
      </c>
      <c r="I129" s="31">
        <v>0</v>
      </c>
      <c r="J129" s="31">
        <v>1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56">
        <f t="shared" si="22"/>
        <v>3</v>
      </c>
      <c r="AG129" s="56">
        <f t="shared" si="23"/>
        <v>2</v>
      </c>
      <c r="AH129" s="56">
        <f t="shared" si="24"/>
        <v>5</v>
      </c>
    </row>
    <row r="130" spans="1:34" ht="27.75">
      <c r="A130" s="186"/>
      <c r="B130" s="184"/>
      <c r="C130" s="29" t="s">
        <v>26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56">
        <f t="shared" si="22"/>
        <v>0</v>
      </c>
      <c r="AG130" s="56">
        <f t="shared" si="23"/>
        <v>0</v>
      </c>
      <c r="AH130" s="56">
        <f t="shared" si="24"/>
        <v>0</v>
      </c>
    </row>
    <row r="131" spans="1:34" ht="55.5">
      <c r="A131" s="186"/>
      <c r="B131" s="184" t="s">
        <v>128</v>
      </c>
      <c r="C131" s="29" t="s">
        <v>31</v>
      </c>
      <c r="D131" s="31">
        <v>6</v>
      </c>
      <c r="E131" s="31">
        <v>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1</v>
      </c>
      <c r="AA131" s="31">
        <v>0</v>
      </c>
      <c r="AB131" s="31">
        <v>2</v>
      </c>
      <c r="AC131" s="31">
        <v>0</v>
      </c>
      <c r="AD131" s="31">
        <v>0</v>
      </c>
      <c r="AE131" s="31">
        <v>0</v>
      </c>
      <c r="AF131" s="56">
        <f t="shared" si="22"/>
        <v>9</v>
      </c>
      <c r="AG131" s="56">
        <f t="shared" si="23"/>
        <v>2</v>
      </c>
      <c r="AH131" s="56">
        <f t="shared" si="24"/>
        <v>11</v>
      </c>
    </row>
    <row r="132" spans="1:34" ht="27.75">
      <c r="A132" s="186"/>
      <c r="B132" s="184"/>
      <c r="C132" s="29" t="s">
        <v>26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56">
        <f t="shared" si="22"/>
        <v>0</v>
      </c>
      <c r="AG132" s="56">
        <f t="shared" si="23"/>
        <v>0</v>
      </c>
      <c r="AH132" s="56">
        <f t="shared" si="24"/>
        <v>0</v>
      </c>
    </row>
    <row r="133" spans="1:34" ht="55.5">
      <c r="A133" s="186"/>
      <c r="B133" s="184" t="s">
        <v>129</v>
      </c>
      <c r="C133" s="29" t="s">
        <v>31</v>
      </c>
      <c r="D133" s="31">
        <v>3</v>
      </c>
      <c r="E133" s="31">
        <v>2</v>
      </c>
      <c r="F133" s="31">
        <v>2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56">
        <f t="shared" si="22"/>
        <v>6</v>
      </c>
      <c r="AG133" s="56">
        <f t="shared" si="23"/>
        <v>2</v>
      </c>
      <c r="AH133" s="56">
        <f t="shared" si="24"/>
        <v>8</v>
      </c>
    </row>
    <row r="134" spans="1:34" ht="27.75">
      <c r="A134" s="186"/>
      <c r="B134" s="184"/>
      <c r="C134" s="29" t="s">
        <v>26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56">
        <f t="shared" si="22"/>
        <v>0</v>
      </c>
      <c r="AG134" s="56">
        <f t="shared" si="23"/>
        <v>0</v>
      </c>
      <c r="AH134" s="56">
        <f t="shared" si="24"/>
        <v>0</v>
      </c>
    </row>
    <row r="135" spans="1:34" ht="55.5">
      <c r="A135" s="186"/>
      <c r="B135" s="184" t="s">
        <v>130</v>
      </c>
      <c r="C135" s="29" t="s">
        <v>31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1</v>
      </c>
      <c r="AC135" s="31">
        <v>0</v>
      </c>
      <c r="AD135" s="31">
        <v>0</v>
      </c>
      <c r="AE135" s="31">
        <v>0</v>
      </c>
      <c r="AF135" s="56">
        <f t="shared" si="22"/>
        <v>1</v>
      </c>
      <c r="AG135" s="56">
        <f t="shared" si="23"/>
        <v>0</v>
      </c>
      <c r="AH135" s="56">
        <f t="shared" si="24"/>
        <v>1</v>
      </c>
    </row>
    <row r="136" spans="1:34" ht="27.75">
      <c r="A136" s="186"/>
      <c r="B136" s="184"/>
      <c r="C136" s="29" t="s">
        <v>26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56">
        <f t="shared" si="22"/>
        <v>0</v>
      </c>
      <c r="AG136" s="56">
        <f t="shared" si="23"/>
        <v>0</v>
      </c>
      <c r="AH136" s="56">
        <f t="shared" si="24"/>
        <v>0</v>
      </c>
    </row>
    <row r="137" spans="1:34" ht="55.5">
      <c r="A137" s="186" t="s">
        <v>174</v>
      </c>
      <c r="B137" s="184" t="s">
        <v>131</v>
      </c>
      <c r="C137" s="29" t="s">
        <v>31</v>
      </c>
      <c r="D137" s="31">
        <v>0</v>
      </c>
      <c r="E137" s="31">
        <v>0</v>
      </c>
      <c r="F137" s="31">
        <v>0</v>
      </c>
      <c r="G137" s="31">
        <v>0</v>
      </c>
      <c r="H137" s="31">
        <v>1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56">
        <f t="shared" si="22"/>
        <v>1</v>
      </c>
      <c r="AG137" s="56">
        <f t="shared" si="23"/>
        <v>0</v>
      </c>
      <c r="AH137" s="56">
        <f t="shared" si="24"/>
        <v>1</v>
      </c>
    </row>
    <row r="138" spans="1:34" ht="27.75">
      <c r="A138" s="186"/>
      <c r="B138" s="184"/>
      <c r="C138" s="29" t="s">
        <v>26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56">
        <f t="shared" si="22"/>
        <v>0</v>
      </c>
      <c r="AG138" s="56">
        <f t="shared" si="23"/>
        <v>0</v>
      </c>
      <c r="AH138" s="56">
        <f t="shared" si="24"/>
        <v>0</v>
      </c>
    </row>
    <row r="139" spans="1:38" s="10" customFormat="1" ht="55.5">
      <c r="A139" s="186"/>
      <c r="B139" s="184" t="s">
        <v>213</v>
      </c>
      <c r="C139" s="29" t="s">
        <v>31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56">
        <f t="shared" si="22"/>
        <v>0</v>
      </c>
      <c r="AG139" s="56">
        <f t="shared" si="23"/>
        <v>0</v>
      </c>
      <c r="AH139" s="56">
        <f t="shared" si="24"/>
        <v>0</v>
      </c>
      <c r="AJ139"/>
      <c r="AK139"/>
      <c r="AL139"/>
    </row>
    <row r="140" spans="1:38" s="10" customFormat="1" ht="27.75">
      <c r="A140" s="186"/>
      <c r="B140" s="184"/>
      <c r="C140" s="29" t="s">
        <v>26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56">
        <f t="shared" si="22"/>
        <v>0</v>
      </c>
      <c r="AG140" s="56">
        <f t="shared" si="23"/>
        <v>0</v>
      </c>
      <c r="AH140" s="56">
        <f t="shared" si="24"/>
        <v>0</v>
      </c>
      <c r="AJ140"/>
      <c r="AK140"/>
      <c r="AL140"/>
    </row>
    <row r="141" spans="1:34" ht="55.5">
      <c r="A141" s="186"/>
      <c r="B141" s="164" t="s">
        <v>133</v>
      </c>
      <c r="C141" s="28" t="s">
        <v>31</v>
      </c>
      <c r="D141" s="43">
        <f>D139+D137+D135+D133+D131+D129+D127+D125</f>
        <v>11</v>
      </c>
      <c r="E141" s="43">
        <f aca="true" t="shared" si="25" ref="E141:AE141">E139+E137+E135+E133+E131+E129+E127+E125</f>
        <v>6</v>
      </c>
      <c r="F141" s="43">
        <f t="shared" si="25"/>
        <v>3</v>
      </c>
      <c r="G141" s="43">
        <f t="shared" si="25"/>
        <v>0</v>
      </c>
      <c r="H141" s="43">
        <f t="shared" si="25"/>
        <v>1</v>
      </c>
      <c r="I141" s="43">
        <f t="shared" si="25"/>
        <v>0</v>
      </c>
      <c r="J141" s="43">
        <f t="shared" si="25"/>
        <v>1</v>
      </c>
      <c r="K141" s="43">
        <f t="shared" si="25"/>
        <v>0</v>
      </c>
      <c r="L141" s="43">
        <f t="shared" si="25"/>
        <v>0</v>
      </c>
      <c r="M141" s="43">
        <f t="shared" si="25"/>
        <v>0</v>
      </c>
      <c r="N141" s="43">
        <f t="shared" si="25"/>
        <v>1</v>
      </c>
      <c r="O141" s="43">
        <f t="shared" si="25"/>
        <v>0</v>
      </c>
      <c r="P141" s="43">
        <f t="shared" si="25"/>
        <v>1</v>
      </c>
      <c r="Q141" s="43">
        <f t="shared" si="25"/>
        <v>0</v>
      </c>
      <c r="R141" s="43">
        <f t="shared" si="25"/>
        <v>0</v>
      </c>
      <c r="S141" s="43">
        <f t="shared" si="25"/>
        <v>0</v>
      </c>
      <c r="T141" s="43">
        <f t="shared" si="25"/>
        <v>0</v>
      </c>
      <c r="U141" s="43">
        <f t="shared" si="25"/>
        <v>0</v>
      </c>
      <c r="V141" s="43">
        <f t="shared" si="25"/>
        <v>0</v>
      </c>
      <c r="W141" s="43">
        <f t="shared" si="25"/>
        <v>1</v>
      </c>
      <c r="X141" s="43">
        <f t="shared" si="25"/>
        <v>0</v>
      </c>
      <c r="Y141" s="43">
        <f t="shared" si="25"/>
        <v>0</v>
      </c>
      <c r="Z141" s="43">
        <f t="shared" si="25"/>
        <v>1</v>
      </c>
      <c r="AA141" s="43">
        <f t="shared" si="25"/>
        <v>0</v>
      </c>
      <c r="AB141" s="43">
        <f t="shared" si="25"/>
        <v>3</v>
      </c>
      <c r="AC141" s="43">
        <f t="shared" si="25"/>
        <v>1</v>
      </c>
      <c r="AD141" s="43">
        <f t="shared" si="25"/>
        <v>0</v>
      </c>
      <c r="AE141" s="43">
        <f t="shared" si="25"/>
        <v>0</v>
      </c>
      <c r="AF141" s="56">
        <f t="shared" si="22"/>
        <v>22</v>
      </c>
      <c r="AG141" s="56">
        <f t="shared" si="23"/>
        <v>8</v>
      </c>
      <c r="AH141" s="56">
        <f t="shared" si="24"/>
        <v>30</v>
      </c>
    </row>
    <row r="142" spans="1:34" ht="27.75">
      <c r="A142" s="186"/>
      <c r="B142" s="164"/>
      <c r="C142" s="28" t="s">
        <v>26</v>
      </c>
      <c r="D142" s="43">
        <f>D140+D138+D136+D134+D132+D130+D128+D126</f>
        <v>0</v>
      </c>
      <c r="E142" s="43">
        <f aca="true" t="shared" si="26" ref="E142:AE142">E140+E138+E136+E134+E132+E130+E128+E126</f>
        <v>0</v>
      </c>
      <c r="F142" s="43">
        <f t="shared" si="26"/>
        <v>0</v>
      </c>
      <c r="G142" s="43">
        <f t="shared" si="26"/>
        <v>0</v>
      </c>
      <c r="H142" s="43">
        <f t="shared" si="26"/>
        <v>0</v>
      </c>
      <c r="I142" s="43">
        <f t="shared" si="26"/>
        <v>0</v>
      </c>
      <c r="J142" s="43">
        <f t="shared" si="26"/>
        <v>0</v>
      </c>
      <c r="K142" s="43">
        <f t="shared" si="26"/>
        <v>0</v>
      </c>
      <c r="L142" s="43">
        <f t="shared" si="26"/>
        <v>0</v>
      </c>
      <c r="M142" s="43">
        <f t="shared" si="26"/>
        <v>0</v>
      </c>
      <c r="N142" s="43">
        <f t="shared" si="26"/>
        <v>0</v>
      </c>
      <c r="O142" s="43">
        <f t="shared" si="26"/>
        <v>0</v>
      </c>
      <c r="P142" s="43">
        <f t="shared" si="26"/>
        <v>0</v>
      </c>
      <c r="Q142" s="43">
        <f t="shared" si="26"/>
        <v>0</v>
      </c>
      <c r="R142" s="43">
        <f t="shared" si="26"/>
        <v>0</v>
      </c>
      <c r="S142" s="43">
        <f t="shared" si="26"/>
        <v>0</v>
      </c>
      <c r="T142" s="43">
        <f t="shared" si="26"/>
        <v>0</v>
      </c>
      <c r="U142" s="43">
        <f t="shared" si="26"/>
        <v>0</v>
      </c>
      <c r="V142" s="43">
        <f t="shared" si="26"/>
        <v>0</v>
      </c>
      <c r="W142" s="43">
        <f t="shared" si="26"/>
        <v>0</v>
      </c>
      <c r="X142" s="43">
        <f t="shared" si="26"/>
        <v>0</v>
      </c>
      <c r="Y142" s="43">
        <f t="shared" si="26"/>
        <v>0</v>
      </c>
      <c r="Z142" s="43">
        <f t="shared" si="26"/>
        <v>0</v>
      </c>
      <c r="AA142" s="43">
        <f t="shared" si="26"/>
        <v>0</v>
      </c>
      <c r="AB142" s="43">
        <f t="shared" si="26"/>
        <v>0</v>
      </c>
      <c r="AC142" s="43">
        <f t="shared" si="26"/>
        <v>0</v>
      </c>
      <c r="AD142" s="43">
        <f t="shared" si="26"/>
        <v>0</v>
      </c>
      <c r="AE142" s="43">
        <f t="shared" si="26"/>
        <v>0</v>
      </c>
      <c r="AF142" s="56">
        <f t="shared" si="22"/>
        <v>0</v>
      </c>
      <c r="AG142" s="56">
        <f t="shared" si="23"/>
        <v>0</v>
      </c>
      <c r="AH142" s="56">
        <f t="shared" si="24"/>
        <v>0</v>
      </c>
    </row>
    <row r="143" spans="1:34" ht="55.5">
      <c r="A143" s="181" t="s">
        <v>90</v>
      </c>
      <c r="B143" s="181"/>
      <c r="C143" s="32" t="s">
        <v>31</v>
      </c>
      <c r="D143" s="39">
        <v>2</v>
      </c>
      <c r="E143" s="39">
        <v>0</v>
      </c>
      <c r="F143" s="39">
        <v>1</v>
      </c>
      <c r="G143" s="39">
        <v>3</v>
      </c>
      <c r="H143" s="39">
        <v>1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56">
        <f t="shared" si="22"/>
        <v>4</v>
      </c>
      <c r="AG143" s="56">
        <f t="shared" si="23"/>
        <v>3</v>
      </c>
      <c r="AH143" s="56">
        <f t="shared" si="24"/>
        <v>7</v>
      </c>
    </row>
    <row r="144" spans="1:34" ht="27.75">
      <c r="A144" s="181"/>
      <c r="B144" s="181"/>
      <c r="C144" s="32" t="s">
        <v>26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56">
        <f t="shared" si="22"/>
        <v>0</v>
      </c>
      <c r="AG144" s="56">
        <f t="shared" si="23"/>
        <v>0</v>
      </c>
      <c r="AH144" s="56">
        <f t="shared" si="24"/>
        <v>0</v>
      </c>
    </row>
    <row r="145" spans="1:34" ht="55.5">
      <c r="A145" s="181" t="s">
        <v>91</v>
      </c>
      <c r="B145" s="181"/>
      <c r="C145" s="32" t="s">
        <v>31</v>
      </c>
      <c r="D145" s="39">
        <v>3</v>
      </c>
      <c r="E145" s="39">
        <v>6</v>
      </c>
      <c r="F145" s="39">
        <v>2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2</v>
      </c>
      <c r="M145" s="39">
        <v>0</v>
      </c>
      <c r="N145" s="39">
        <v>0</v>
      </c>
      <c r="O145" s="39">
        <v>0</v>
      </c>
      <c r="P145" s="39">
        <v>2</v>
      </c>
      <c r="Q145" s="39">
        <v>1</v>
      </c>
      <c r="R145" s="39">
        <v>1</v>
      </c>
      <c r="S145" s="39">
        <v>0</v>
      </c>
      <c r="T145" s="39">
        <v>0</v>
      </c>
      <c r="U145" s="39">
        <v>0</v>
      </c>
      <c r="V145" s="39">
        <v>0</v>
      </c>
      <c r="W145" s="39">
        <v>1</v>
      </c>
      <c r="X145" s="39">
        <v>0</v>
      </c>
      <c r="Y145" s="39">
        <v>0</v>
      </c>
      <c r="Z145" s="39">
        <v>1</v>
      </c>
      <c r="AA145" s="39">
        <v>2</v>
      </c>
      <c r="AB145" s="39">
        <v>5</v>
      </c>
      <c r="AC145" s="39">
        <v>1</v>
      </c>
      <c r="AD145" s="39">
        <v>1</v>
      </c>
      <c r="AE145" s="39">
        <v>0</v>
      </c>
      <c r="AF145" s="56">
        <f t="shared" si="22"/>
        <v>17</v>
      </c>
      <c r="AG145" s="56">
        <f t="shared" si="23"/>
        <v>11</v>
      </c>
      <c r="AH145" s="56">
        <f t="shared" si="24"/>
        <v>28</v>
      </c>
    </row>
    <row r="146" spans="1:34" ht="27.75">
      <c r="A146" s="181"/>
      <c r="B146" s="181"/>
      <c r="C146" s="32" t="s">
        <v>26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56">
        <f t="shared" si="22"/>
        <v>0</v>
      </c>
      <c r="AG146" s="56">
        <f t="shared" si="23"/>
        <v>0</v>
      </c>
      <c r="AH146" s="56">
        <f t="shared" si="24"/>
        <v>0</v>
      </c>
    </row>
    <row r="147" spans="1:34" ht="55.5">
      <c r="A147" s="181" t="s">
        <v>44</v>
      </c>
      <c r="B147" s="181"/>
      <c r="C147" s="32" t="s">
        <v>31</v>
      </c>
      <c r="D147" s="39">
        <v>12</v>
      </c>
      <c r="E147" s="39">
        <v>5</v>
      </c>
      <c r="F147" s="39">
        <v>3</v>
      </c>
      <c r="G147" s="39">
        <v>1</v>
      </c>
      <c r="H147" s="39">
        <v>1</v>
      </c>
      <c r="I147" s="39">
        <v>0</v>
      </c>
      <c r="J147" s="39">
        <v>3</v>
      </c>
      <c r="K147" s="39">
        <v>2</v>
      </c>
      <c r="L147" s="39">
        <v>4</v>
      </c>
      <c r="M147" s="39">
        <v>1</v>
      </c>
      <c r="N147" s="39">
        <v>3</v>
      </c>
      <c r="O147" s="39">
        <v>1</v>
      </c>
      <c r="P147" s="39">
        <v>1</v>
      </c>
      <c r="Q147" s="39">
        <v>0</v>
      </c>
      <c r="R147" s="39">
        <v>2</v>
      </c>
      <c r="S147" s="39">
        <v>1</v>
      </c>
      <c r="T147" s="39">
        <v>1</v>
      </c>
      <c r="U147" s="39">
        <v>0</v>
      </c>
      <c r="V147" s="39">
        <v>1</v>
      </c>
      <c r="W147" s="39">
        <v>1</v>
      </c>
      <c r="X147" s="39">
        <v>0</v>
      </c>
      <c r="Y147" s="39">
        <v>0</v>
      </c>
      <c r="Z147" s="39">
        <v>1</v>
      </c>
      <c r="AA147" s="39">
        <v>0</v>
      </c>
      <c r="AB147" s="39">
        <v>3</v>
      </c>
      <c r="AC147" s="39">
        <v>1</v>
      </c>
      <c r="AD147" s="39">
        <v>2</v>
      </c>
      <c r="AE147" s="39">
        <v>0</v>
      </c>
      <c r="AF147" s="56">
        <f t="shared" si="22"/>
        <v>37</v>
      </c>
      <c r="AG147" s="56">
        <f t="shared" si="23"/>
        <v>13</v>
      </c>
      <c r="AH147" s="56">
        <f t="shared" si="24"/>
        <v>50</v>
      </c>
    </row>
    <row r="148" spans="1:34" ht="27.75">
      <c r="A148" s="181"/>
      <c r="B148" s="181"/>
      <c r="C148" s="32" t="s">
        <v>26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56">
        <f t="shared" si="22"/>
        <v>0</v>
      </c>
      <c r="AG148" s="56">
        <f t="shared" si="23"/>
        <v>0</v>
      </c>
      <c r="AH148" s="56">
        <f t="shared" si="24"/>
        <v>0</v>
      </c>
    </row>
    <row r="149" spans="1:34" ht="23.25" customHeight="1">
      <c r="A149" s="211" t="s">
        <v>92</v>
      </c>
      <c r="B149" s="181" t="s">
        <v>62</v>
      </c>
      <c r="C149" s="32" t="s">
        <v>31</v>
      </c>
      <c r="D149" s="55">
        <v>3</v>
      </c>
      <c r="E149" s="55">
        <v>2</v>
      </c>
      <c r="F149" s="55">
        <v>1</v>
      </c>
      <c r="G149" s="55">
        <v>1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1</v>
      </c>
      <c r="Q149" s="55">
        <v>0</v>
      </c>
      <c r="R149" s="55">
        <v>0</v>
      </c>
      <c r="S149" s="55">
        <v>1</v>
      </c>
      <c r="T149" s="55">
        <v>0</v>
      </c>
      <c r="U149" s="55">
        <v>0</v>
      </c>
      <c r="V149" s="55">
        <v>0</v>
      </c>
      <c r="W149" s="55">
        <v>0</v>
      </c>
      <c r="X149" s="55">
        <v>1</v>
      </c>
      <c r="Y149" s="55">
        <v>0</v>
      </c>
      <c r="Z149" s="55">
        <v>0</v>
      </c>
      <c r="AA149" s="55">
        <v>0</v>
      </c>
      <c r="AB149" s="55">
        <v>4</v>
      </c>
      <c r="AC149" s="55">
        <v>1</v>
      </c>
      <c r="AD149" s="55">
        <v>3</v>
      </c>
      <c r="AE149" s="55">
        <v>0</v>
      </c>
      <c r="AF149" s="56">
        <f t="shared" si="22"/>
        <v>13</v>
      </c>
      <c r="AG149" s="56">
        <f t="shared" si="23"/>
        <v>5</v>
      </c>
      <c r="AH149" s="56">
        <f t="shared" si="24"/>
        <v>18</v>
      </c>
    </row>
    <row r="150" spans="1:34" ht="27.75">
      <c r="A150" s="212"/>
      <c r="B150" s="181"/>
      <c r="C150" s="32" t="s">
        <v>26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56">
        <f t="shared" si="22"/>
        <v>0</v>
      </c>
      <c r="AG150" s="56">
        <f t="shared" si="23"/>
        <v>0</v>
      </c>
      <c r="AH150" s="56">
        <f t="shared" si="24"/>
        <v>0</v>
      </c>
    </row>
    <row r="151" spans="1:38" s="10" customFormat="1" ht="27.75">
      <c r="A151" s="212"/>
      <c r="B151" s="216" t="s">
        <v>47</v>
      </c>
      <c r="C151" s="32" t="s">
        <v>30</v>
      </c>
      <c r="D151" s="33">
        <v>0</v>
      </c>
      <c r="E151" s="33">
        <v>2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1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1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56">
        <f t="shared" si="22"/>
        <v>1</v>
      </c>
      <c r="AG151" s="56">
        <f t="shared" si="23"/>
        <v>3</v>
      </c>
      <c r="AH151" s="56">
        <f t="shared" si="24"/>
        <v>4</v>
      </c>
      <c r="AJ151"/>
      <c r="AK151"/>
      <c r="AL151"/>
    </row>
    <row r="152" spans="1:34" ht="23.25" customHeight="1">
      <c r="A152" s="212"/>
      <c r="B152" s="218"/>
      <c r="C152" s="32" t="s">
        <v>31</v>
      </c>
      <c r="D152" s="33">
        <v>0</v>
      </c>
      <c r="E152" s="33">
        <v>5</v>
      </c>
      <c r="F152" s="33">
        <v>0</v>
      </c>
      <c r="G152" s="33">
        <v>1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2</v>
      </c>
      <c r="AC152" s="33">
        <v>0</v>
      </c>
      <c r="AD152" s="33">
        <v>0</v>
      </c>
      <c r="AE152" s="33">
        <v>0</v>
      </c>
      <c r="AF152" s="56">
        <f t="shared" si="22"/>
        <v>2</v>
      </c>
      <c r="AG152" s="56">
        <f t="shared" si="23"/>
        <v>6</v>
      </c>
      <c r="AH152" s="56">
        <f t="shared" si="24"/>
        <v>8</v>
      </c>
    </row>
    <row r="153" spans="1:34" ht="27.75">
      <c r="A153" s="212"/>
      <c r="B153" s="217"/>
      <c r="C153" s="32" t="s">
        <v>26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56">
        <f t="shared" si="22"/>
        <v>0</v>
      </c>
      <c r="AG153" s="56">
        <f t="shared" si="23"/>
        <v>0</v>
      </c>
      <c r="AH153" s="56">
        <f t="shared" si="24"/>
        <v>0</v>
      </c>
    </row>
    <row r="154" spans="1:38" s="10" customFormat="1" ht="27.75">
      <c r="A154" s="212"/>
      <c r="B154" s="216" t="s">
        <v>48</v>
      </c>
      <c r="C154" s="32" t="s">
        <v>30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1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56">
        <f t="shared" si="22"/>
        <v>0</v>
      </c>
      <c r="AG154" s="56">
        <f t="shared" si="23"/>
        <v>1</v>
      </c>
      <c r="AH154" s="56">
        <f t="shared" si="24"/>
        <v>1</v>
      </c>
      <c r="AJ154"/>
      <c r="AK154"/>
      <c r="AL154"/>
    </row>
    <row r="155" spans="1:34" ht="23.25" customHeight="1">
      <c r="A155" s="212"/>
      <c r="B155" s="218"/>
      <c r="C155" s="32" t="s">
        <v>31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56">
        <f t="shared" si="22"/>
        <v>0</v>
      </c>
      <c r="AG155" s="56">
        <f t="shared" si="23"/>
        <v>0</v>
      </c>
      <c r="AH155" s="56">
        <f t="shared" si="24"/>
        <v>0</v>
      </c>
    </row>
    <row r="156" spans="1:34" ht="27.75">
      <c r="A156" s="212"/>
      <c r="B156" s="217"/>
      <c r="C156" s="32" t="s">
        <v>26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56">
        <f t="shared" si="22"/>
        <v>0</v>
      </c>
      <c r="AG156" s="56">
        <f t="shared" si="23"/>
        <v>0</v>
      </c>
      <c r="AH156" s="56">
        <f t="shared" si="24"/>
        <v>0</v>
      </c>
    </row>
    <row r="157" spans="1:34" ht="55.5">
      <c r="A157" s="212"/>
      <c r="B157" s="181" t="s">
        <v>123</v>
      </c>
      <c r="C157" s="32" t="s">
        <v>31</v>
      </c>
      <c r="D157" s="57">
        <v>0</v>
      </c>
      <c r="E157" s="57">
        <v>1</v>
      </c>
      <c r="F157" s="33">
        <v>0</v>
      </c>
      <c r="G157" s="33">
        <v>1</v>
      </c>
      <c r="H157" s="33">
        <v>1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1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1</v>
      </c>
      <c r="AB157" s="33">
        <v>0</v>
      </c>
      <c r="AC157" s="33">
        <v>0</v>
      </c>
      <c r="AD157" s="33">
        <v>0</v>
      </c>
      <c r="AE157" s="33">
        <v>0</v>
      </c>
      <c r="AF157" s="56">
        <f t="shared" si="22"/>
        <v>2</v>
      </c>
      <c r="AG157" s="56">
        <f t="shared" si="23"/>
        <v>3</v>
      </c>
      <c r="AH157" s="56">
        <f t="shared" si="24"/>
        <v>5</v>
      </c>
    </row>
    <row r="158" spans="1:34" ht="27.75">
      <c r="A158" s="212"/>
      <c r="B158" s="181"/>
      <c r="C158" s="32" t="s">
        <v>26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56">
        <f t="shared" si="22"/>
        <v>0</v>
      </c>
      <c r="AG158" s="56">
        <f t="shared" si="23"/>
        <v>0</v>
      </c>
      <c r="AH158" s="56">
        <f t="shared" si="24"/>
        <v>0</v>
      </c>
    </row>
    <row r="159" spans="1:34" ht="55.5">
      <c r="A159" s="212"/>
      <c r="B159" s="181" t="s">
        <v>54</v>
      </c>
      <c r="C159" s="32" t="s">
        <v>31</v>
      </c>
      <c r="D159" s="33">
        <v>1</v>
      </c>
      <c r="E159" s="33">
        <v>0</v>
      </c>
      <c r="F159" s="33">
        <v>0</v>
      </c>
      <c r="G159" s="33">
        <v>0</v>
      </c>
      <c r="H159" s="33">
        <v>1</v>
      </c>
      <c r="I159" s="33">
        <v>0</v>
      </c>
      <c r="J159" s="33">
        <v>0</v>
      </c>
      <c r="K159" s="33">
        <v>0</v>
      </c>
      <c r="L159" s="33">
        <v>1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2</v>
      </c>
      <c r="U159" s="33">
        <v>1</v>
      </c>
      <c r="V159" s="33">
        <v>0</v>
      </c>
      <c r="W159" s="33">
        <v>0</v>
      </c>
      <c r="X159" s="33">
        <v>0</v>
      </c>
      <c r="Y159" s="33">
        <v>0</v>
      </c>
      <c r="Z159" s="33">
        <v>1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56">
        <f t="shared" si="22"/>
        <v>6</v>
      </c>
      <c r="AG159" s="56">
        <f t="shared" si="23"/>
        <v>1</v>
      </c>
      <c r="AH159" s="56">
        <f t="shared" si="24"/>
        <v>7</v>
      </c>
    </row>
    <row r="160" spans="1:34" ht="27.75">
      <c r="A160" s="212"/>
      <c r="B160" s="181"/>
      <c r="C160" s="32" t="s">
        <v>26</v>
      </c>
      <c r="D160" s="33">
        <v>0</v>
      </c>
      <c r="E160" s="33">
        <v>0</v>
      </c>
      <c r="F160" s="33">
        <v>0</v>
      </c>
      <c r="G160" s="57">
        <v>0</v>
      </c>
      <c r="H160" s="33">
        <v>0</v>
      </c>
      <c r="I160" s="57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57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57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57">
        <v>0</v>
      </c>
      <c r="AB160" s="33">
        <v>0</v>
      </c>
      <c r="AC160" s="33">
        <v>0</v>
      </c>
      <c r="AD160" s="33">
        <v>0</v>
      </c>
      <c r="AE160" s="33">
        <v>0</v>
      </c>
      <c r="AF160" s="56">
        <f t="shared" si="22"/>
        <v>0</v>
      </c>
      <c r="AG160" s="56">
        <f t="shared" si="23"/>
        <v>0</v>
      </c>
      <c r="AH160" s="56">
        <f t="shared" si="24"/>
        <v>0</v>
      </c>
    </row>
    <row r="161" spans="1:34" ht="55.5">
      <c r="A161" s="212"/>
      <c r="B161" s="181" t="s">
        <v>53</v>
      </c>
      <c r="C161" s="32" t="s">
        <v>31</v>
      </c>
      <c r="D161" s="33">
        <v>1</v>
      </c>
      <c r="E161" s="33">
        <v>1</v>
      </c>
      <c r="F161" s="33">
        <v>1</v>
      </c>
      <c r="G161" s="33">
        <v>2</v>
      </c>
      <c r="H161" s="33">
        <v>1</v>
      </c>
      <c r="I161" s="33">
        <v>0</v>
      </c>
      <c r="J161" s="33">
        <v>0</v>
      </c>
      <c r="K161" s="33">
        <v>0</v>
      </c>
      <c r="L161" s="33">
        <v>0</v>
      </c>
      <c r="M161" s="33">
        <v>1</v>
      </c>
      <c r="N161" s="33">
        <v>2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1</v>
      </c>
      <c r="AC161" s="33">
        <v>0</v>
      </c>
      <c r="AD161" s="33">
        <v>0</v>
      </c>
      <c r="AE161" s="33">
        <v>0</v>
      </c>
      <c r="AF161" s="56">
        <f t="shared" si="22"/>
        <v>6</v>
      </c>
      <c r="AG161" s="56">
        <f t="shared" si="23"/>
        <v>4</v>
      </c>
      <c r="AH161" s="56">
        <f t="shared" si="24"/>
        <v>10</v>
      </c>
    </row>
    <row r="162" spans="1:34" ht="27.75">
      <c r="A162" s="212"/>
      <c r="B162" s="181"/>
      <c r="C162" s="32" t="s">
        <v>26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56">
        <f t="shared" si="22"/>
        <v>0</v>
      </c>
      <c r="AG162" s="56">
        <f t="shared" si="23"/>
        <v>0</v>
      </c>
      <c r="AH162" s="56">
        <f t="shared" si="24"/>
        <v>0</v>
      </c>
    </row>
    <row r="163" spans="1:34" ht="55.5">
      <c r="A163" s="212"/>
      <c r="B163" s="181" t="s">
        <v>124</v>
      </c>
      <c r="C163" s="32" t="s">
        <v>31</v>
      </c>
      <c r="D163" s="33">
        <v>0</v>
      </c>
      <c r="E163" s="33">
        <v>3</v>
      </c>
      <c r="F163" s="33">
        <v>4</v>
      </c>
      <c r="G163" s="33">
        <v>1</v>
      </c>
      <c r="H163" s="33">
        <v>0</v>
      </c>
      <c r="I163" s="33">
        <v>1</v>
      </c>
      <c r="J163" s="33">
        <v>0</v>
      </c>
      <c r="K163" s="33">
        <v>1</v>
      </c>
      <c r="L163" s="33">
        <v>1</v>
      </c>
      <c r="M163" s="33">
        <v>0</v>
      </c>
      <c r="N163" s="33">
        <v>0</v>
      </c>
      <c r="O163" s="33">
        <v>3</v>
      </c>
      <c r="P163" s="33">
        <v>0</v>
      </c>
      <c r="Q163" s="33">
        <v>1</v>
      </c>
      <c r="R163" s="33">
        <v>0</v>
      </c>
      <c r="S163" s="33">
        <v>0</v>
      </c>
      <c r="T163" s="33">
        <v>0</v>
      </c>
      <c r="U163" s="33">
        <v>0</v>
      </c>
      <c r="V163" s="33">
        <v>1</v>
      </c>
      <c r="W163" s="33">
        <v>1</v>
      </c>
      <c r="X163" s="33">
        <v>0</v>
      </c>
      <c r="Y163" s="33">
        <v>0</v>
      </c>
      <c r="Z163" s="33">
        <v>0</v>
      </c>
      <c r="AA163" s="33">
        <v>0</v>
      </c>
      <c r="AB163" s="33">
        <v>1</v>
      </c>
      <c r="AC163" s="33">
        <v>0</v>
      </c>
      <c r="AD163" s="33">
        <v>0</v>
      </c>
      <c r="AE163" s="33">
        <v>2</v>
      </c>
      <c r="AF163" s="56">
        <f t="shared" si="22"/>
        <v>7</v>
      </c>
      <c r="AG163" s="56">
        <f t="shared" si="23"/>
        <v>13</v>
      </c>
      <c r="AH163" s="56">
        <f t="shared" si="24"/>
        <v>20</v>
      </c>
    </row>
    <row r="164" spans="1:34" ht="27.75">
      <c r="A164" s="212"/>
      <c r="B164" s="181"/>
      <c r="C164" s="32" t="s">
        <v>26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56">
        <f t="shared" si="22"/>
        <v>0</v>
      </c>
      <c r="AG164" s="56">
        <f t="shared" si="23"/>
        <v>0</v>
      </c>
      <c r="AH164" s="56">
        <f t="shared" si="24"/>
        <v>0</v>
      </c>
    </row>
    <row r="165" spans="1:34" ht="55.5">
      <c r="A165" s="212"/>
      <c r="B165" s="181" t="s">
        <v>57</v>
      </c>
      <c r="C165" s="32" t="s">
        <v>31</v>
      </c>
      <c r="D165" s="33">
        <v>1</v>
      </c>
      <c r="E165" s="33">
        <v>3</v>
      </c>
      <c r="F165" s="33">
        <v>0</v>
      </c>
      <c r="G165" s="33">
        <v>1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1</v>
      </c>
      <c r="N165" s="33">
        <v>0</v>
      </c>
      <c r="O165" s="33">
        <v>0</v>
      </c>
      <c r="P165" s="33">
        <v>1</v>
      </c>
      <c r="Q165" s="33">
        <v>1</v>
      </c>
      <c r="R165" s="33">
        <v>0</v>
      </c>
      <c r="S165" s="33">
        <v>1</v>
      </c>
      <c r="T165" s="33">
        <v>0</v>
      </c>
      <c r="U165" s="33">
        <v>0</v>
      </c>
      <c r="V165" s="33">
        <v>1</v>
      </c>
      <c r="W165" s="33">
        <v>2</v>
      </c>
      <c r="X165" s="33">
        <v>0</v>
      </c>
      <c r="Y165" s="33">
        <v>0</v>
      </c>
      <c r="Z165" s="33">
        <v>1</v>
      </c>
      <c r="AA165" s="33">
        <v>2</v>
      </c>
      <c r="AB165" s="33">
        <v>0</v>
      </c>
      <c r="AC165" s="33">
        <v>0</v>
      </c>
      <c r="AD165" s="33">
        <v>0</v>
      </c>
      <c r="AE165" s="33">
        <v>0</v>
      </c>
      <c r="AF165" s="56">
        <f t="shared" si="22"/>
        <v>4</v>
      </c>
      <c r="AG165" s="56">
        <f t="shared" si="23"/>
        <v>11</v>
      </c>
      <c r="AH165" s="56">
        <f t="shared" si="24"/>
        <v>15</v>
      </c>
    </row>
    <row r="166" spans="1:34" ht="27.75">
      <c r="A166" s="212"/>
      <c r="B166" s="181"/>
      <c r="C166" s="32" t="s">
        <v>26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56">
        <f t="shared" si="22"/>
        <v>0</v>
      </c>
      <c r="AG166" s="56">
        <f t="shared" si="23"/>
        <v>0</v>
      </c>
      <c r="AH166" s="56">
        <f t="shared" si="24"/>
        <v>0</v>
      </c>
    </row>
    <row r="167" spans="1:38" s="10" customFormat="1" ht="55.5">
      <c r="A167" s="212"/>
      <c r="B167" s="216" t="s">
        <v>263</v>
      </c>
      <c r="C167" s="32" t="s">
        <v>31</v>
      </c>
      <c r="D167" s="33">
        <v>0</v>
      </c>
      <c r="E167" s="33">
        <v>2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1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1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1</v>
      </c>
      <c r="AC167" s="33">
        <v>0</v>
      </c>
      <c r="AD167" s="33">
        <v>0</v>
      </c>
      <c r="AE167" s="33">
        <v>1</v>
      </c>
      <c r="AF167" s="56">
        <f t="shared" si="22"/>
        <v>1</v>
      </c>
      <c r="AG167" s="56">
        <f t="shared" si="23"/>
        <v>5</v>
      </c>
      <c r="AH167" s="56">
        <f t="shared" si="24"/>
        <v>6</v>
      </c>
      <c r="AJ167"/>
      <c r="AK167"/>
      <c r="AL167"/>
    </row>
    <row r="168" spans="1:38" s="10" customFormat="1" ht="27.75">
      <c r="A168" s="212"/>
      <c r="B168" s="217"/>
      <c r="C168" s="32" t="s">
        <v>26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56">
        <f t="shared" si="22"/>
        <v>0</v>
      </c>
      <c r="AG168" s="56">
        <f t="shared" si="23"/>
        <v>0</v>
      </c>
      <c r="AH168" s="56">
        <f t="shared" si="24"/>
        <v>0</v>
      </c>
      <c r="AJ168"/>
      <c r="AK168"/>
      <c r="AL168"/>
    </row>
    <row r="169" spans="1:38" s="10" customFormat="1" ht="27.75">
      <c r="A169" s="212"/>
      <c r="B169" s="207" t="s">
        <v>77</v>
      </c>
      <c r="C169" s="28" t="s">
        <v>30</v>
      </c>
      <c r="D169" s="30">
        <f>D151+D154</f>
        <v>0</v>
      </c>
      <c r="E169" s="30">
        <f aca="true" t="shared" si="27" ref="E169:AE169">E151+E154</f>
        <v>2</v>
      </c>
      <c r="F169" s="30">
        <f t="shared" si="27"/>
        <v>0</v>
      </c>
      <c r="G169" s="30">
        <f t="shared" si="27"/>
        <v>0</v>
      </c>
      <c r="H169" s="30">
        <f t="shared" si="27"/>
        <v>0</v>
      </c>
      <c r="I169" s="30">
        <f t="shared" si="27"/>
        <v>0</v>
      </c>
      <c r="J169" s="30">
        <f t="shared" si="27"/>
        <v>0</v>
      </c>
      <c r="K169" s="30">
        <f t="shared" si="27"/>
        <v>0</v>
      </c>
      <c r="L169" s="30">
        <f t="shared" si="27"/>
        <v>0</v>
      </c>
      <c r="M169" s="30">
        <f t="shared" si="27"/>
        <v>1</v>
      </c>
      <c r="N169" s="30">
        <f t="shared" si="27"/>
        <v>0</v>
      </c>
      <c r="O169" s="30">
        <f t="shared" si="27"/>
        <v>1</v>
      </c>
      <c r="P169" s="30">
        <f t="shared" si="27"/>
        <v>0</v>
      </c>
      <c r="Q169" s="30">
        <f t="shared" si="27"/>
        <v>0</v>
      </c>
      <c r="R169" s="30">
        <f t="shared" si="27"/>
        <v>0</v>
      </c>
      <c r="S169" s="30">
        <f t="shared" si="27"/>
        <v>0</v>
      </c>
      <c r="T169" s="30">
        <f t="shared" si="27"/>
        <v>0</v>
      </c>
      <c r="U169" s="30">
        <f t="shared" si="27"/>
        <v>0</v>
      </c>
      <c r="V169" s="30">
        <f t="shared" si="27"/>
        <v>1</v>
      </c>
      <c r="W169" s="30">
        <f t="shared" si="27"/>
        <v>0</v>
      </c>
      <c r="X169" s="30">
        <f t="shared" si="27"/>
        <v>0</v>
      </c>
      <c r="Y169" s="30">
        <f t="shared" si="27"/>
        <v>0</v>
      </c>
      <c r="Z169" s="30">
        <f t="shared" si="27"/>
        <v>0</v>
      </c>
      <c r="AA169" s="30">
        <f t="shared" si="27"/>
        <v>0</v>
      </c>
      <c r="AB169" s="30">
        <f t="shared" si="27"/>
        <v>0</v>
      </c>
      <c r="AC169" s="30">
        <f t="shared" si="27"/>
        <v>0</v>
      </c>
      <c r="AD169" s="30">
        <f t="shared" si="27"/>
        <v>0</v>
      </c>
      <c r="AE169" s="30">
        <f t="shared" si="27"/>
        <v>0</v>
      </c>
      <c r="AF169" s="56">
        <f t="shared" si="22"/>
        <v>1</v>
      </c>
      <c r="AG169" s="56">
        <f t="shared" si="23"/>
        <v>4</v>
      </c>
      <c r="AH169" s="56">
        <f t="shared" si="24"/>
        <v>5</v>
      </c>
      <c r="AJ169"/>
      <c r="AK169"/>
      <c r="AL169"/>
    </row>
    <row r="170" spans="1:34" ht="55.5">
      <c r="A170" s="212"/>
      <c r="B170" s="208"/>
      <c r="C170" s="28" t="s">
        <v>31</v>
      </c>
      <c r="D170" s="43">
        <f aca="true" t="shared" si="28" ref="D170:AE170">D167+D165+D163+D161+D159+D157+D155+D152+D149</f>
        <v>6</v>
      </c>
      <c r="E170" s="43">
        <f t="shared" si="28"/>
        <v>17</v>
      </c>
      <c r="F170" s="43">
        <f t="shared" si="28"/>
        <v>6</v>
      </c>
      <c r="G170" s="43">
        <f t="shared" si="28"/>
        <v>7</v>
      </c>
      <c r="H170" s="43">
        <f t="shared" si="28"/>
        <v>3</v>
      </c>
      <c r="I170" s="43">
        <f t="shared" si="28"/>
        <v>1</v>
      </c>
      <c r="J170" s="43">
        <f t="shared" si="28"/>
        <v>0</v>
      </c>
      <c r="K170" s="43">
        <f t="shared" si="28"/>
        <v>1</v>
      </c>
      <c r="L170" s="43">
        <f t="shared" si="28"/>
        <v>2</v>
      </c>
      <c r="M170" s="43">
        <f t="shared" si="28"/>
        <v>3</v>
      </c>
      <c r="N170" s="43">
        <f t="shared" si="28"/>
        <v>3</v>
      </c>
      <c r="O170" s="43">
        <f t="shared" si="28"/>
        <v>3</v>
      </c>
      <c r="P170" s="43">
        <f t="shared" si="28"/>
        <v>2</v>
      </c>
      <c r="Q170" s="43">
        <f t="shared" si="28"/>
        <v>2</v>
      </c>
      <c r="R170" s="43">
        <f t="shared" si="28"/>
        <v>0</v>
      </c>
      <c r="S170" s="43">
        <f t="shared" si="28"/>
        <v>3</v>
      </c>
      <c r="T170" s="43">
        <f t="shared" si="28"/>
        <v>2</v>
      </c>
      <c r="U170" s="43">
        <f t="shared" si="28"/>
        <v>1</v>
      </c>
      <c r="V170" s="43">
        <f t="shared" si="28"/>
        <v>2</v>
      </c>
      <c r="W170" s="43">
        <f t="shared" si="28"/>
        <v>3</v>
      </c>
      <c r="X170" s="43">
        <f t="shared" si="28"/>
        <v>1</v>
      </c>
      <c r="Y170" s="43">
        <f t="shared" si="28"/>
        <v>0</v>
      </c>
      <c r="Z170" s="43">
        <f t="shared" si="28"/>
        <v>2</v>
      </c>
      <c r="AA170" s="43">
        <f t="shared" si="28"/>
        <v>3</v>
      </c>
      <c r="AB170" s="43">
        <f t="shared" si="28"/>
        <v>9</v>
      </c>
      <c r="AC170" s="43">
        <f t="shared" si="28"/>
        <v>1</v>
      </c>
      <c r="AD170" s="43">
        <f t="shared" si="28"/>
        <v>3</v>
      </c>
      <c r="AE170" s="43">
        <f t="shared" si="28"/>
        <v>3</v>
      </c>
      <c r="AF170" s="56">
        <f t="shared" si="22"/>
        <v>41</v>
      </c>
      <c r="AG170" s="56">
        <f t="shared" si="23"/>
        <v>48</v>
      </c>
      <c r="AH170" s="56">
        <f t="shared" si="24"/>
        <v>89</v>
      </c>
    </row>
    <row r="171" spans="1:34" ht="27.75">
      <c r="A171" s="213"/>
      <c r="B171" s="209"/>
      <c r="C171" s="28" t="s">
        <v>26</v>
      </c>
      <c r="D171" s="43">
        <f aca="true" t="shared" si="29" ref="D171:AE171">D168+D166+D164+D162+D160+D158+D156+D153+D150</f>
        <v>0</v>
      </c>
      <c r="E171" s="43">
        <f t="shared" si="29"/>
        <v>0</v>
      </c>
      <c r="F171" s="43">
        <f t="shared" si="29"/>
        <v>0</v>
      </c>
      <c r="G171" s="43">
        <f t="shared" si="29"/>
        <v>0</v>
      </c>
      <c r="H171" s="43">
        <f t="shared" si="29"/>
        <v>0</v>
      </c>
      <c r="I171" s="43">
        <f t="shared" si="29"/>
        <v>0</v>
      </c>
      <c r="J171" s="43">
        <f t="shared" si="29"/>
        <v>0</v>
      </c>
      <c r="K171" s="43">
        <f t="shared" si="29"/>
        <v>0</v>
      </c>
      <c r="L171" s="43">
        <f t="shared" si="29"/>
        <v>0</v>
      </c>
      <c r="M171" s="43">
        <f t="shared" si="29"/>
        <v>0</v>
      </c>
      <c r="N171" s="43">
        <f t="shared" si="29"/>
        <v>0</v>
      </c>
      <c r="O171" s="43">
        <f t="shared" si="29"/>
        <v>0</v>
      </c>
      <c r="P171" s="43">
        <f t="shared" si="29"/>
        <v>0</v>
      </c>
      <c r="Q171" s="43">
        <f t="shared" si="29"/>
        <v>0</v>
      </c>
      <c r="R171" s="43">
        <f t="shared" si="29"/>
        <v>0</v>
      </c>
      <c r="S171" s="43">
        <f t="shared" si="29"/>
        <v>0</v>
      </c>
      <c r="T171" s="43">
        <f t="shared" si="29"/>
        <v>0</v>
      </c>
      <c r="U171" s="43">
        <f t="shared" si="29"/>
        <v>0</v>
      </c>
      <c r="V171" s="43">
        <f t="shared" si="29"/>
        <v>0</v>
      </c>
      <c r="W171" s="43">
        <f t="shared" si="29"/>
        <v>0</v>
      </c>
      <c r="X171" s="43">
        <f t="shared" si="29"/>
        <v>0</v>
      </c>
      <c r="Y171" s="43">
        <f t="shared" si="29"/>
        <v>0</v>
      </c>
      <c r="Z171" s="43">
        <f t="shared" si="29"/>
        <v>0</v>
      </c>
      <c r="AA171" s="43">
        <f t="shared" si="29"/>
        <v>0</v>
      </c>
      <c r="AB171" s="43">
        <f t="shared" si="29"/>
        <v>0</v>
      </c>
      <c r="AC171" s="43">
        <f t="shared" si="29"/>
        <v>0</v>
      </c>
      <c r="AD171" s="43">
        <f t="shared" si="29"/>
        <v>0</v>
      </c>
      <c r="AE171" s="43">
        <f t="shared" si="29"/>
        <v>0</v>
      </c>
      <c r="AF171" s="56">
        <f t="shared" si="22"/>
        <v>0</v>
      </c>
      <c r="AG171" s="56">
        <f t="shared" si="23"/>
        <v>0</v>
      </c>
      <c r="AH171" s="56">
        <f t="shared" si="24"/>
        <v>0</v>
      </c>
    </row>
    <row r="172" spans="1:38" s="10" customFormat="1" ht="55.5">
      <c r="A172" s="199" t="s">
        <v>264</v>
      </c>
      <c r="B172" s="200"/>
      <c r="C172" s="32" t="s">
        <v>31</v>
      </c>
      <c r="D172" s="33">
        <v>0</v>
      </c>
      <c r="E172" s="33">
        <v>2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2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56">
        <f t="shared" si="22"/>
        <v>2</v>
      </c>
      <c r="AG172" s="56">
        <f t="shared" si="23"/>
        <v>2</v>
      </c>
      <c r="AH172" s="56">
        <f>AG172+AF172</f>
        <v>4</v>
      </c>
      <c r="AJ172"/>
      <c r="AK172"/>
      <c r="AL172"/>
    </row>
    <row r="173" spans="1:38" s="10" customFormat="1" ht="27.75">
      <c r="A173" s="201"/>
      <c r="B173" s="202"/>
      <c r="C173" s="32" t="s">
        <v>26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56">
        <f t="shared" si="22"/>
        <v>0</v>
      </c>
      <c r="AG173" s="56">
        <f t="shared" si="23"/>
        <v>0</v>
      </c>
      <c r="AH173" s="56">
        <f>AG173+AF173</f>
        <v>0</v>
      </c>
      <c r="AJ173"/>
      <c r="AK173"/>
      <c r="AL173"/>
    </row>
    <row r="174" spans="1:34" ht="55.5">
      <c r="A174" s="186" t="s">
        <v>112</v>
      </c>
      <c r="B174" s="181" t="s">
        <v>64</v>
      </c>
      <c r="C174" s="32" t="s">
        <v>31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56">
        <f t="shared" si="22"/>
        <v>0</v>
      </c>
      <c r="AG174" s="56">
        <f t="shared" si="23"/>
        <v>0</v>
      </c>
      <c r="AH174" s="56">
        <f t="shared" si="24"/>
        <v>0</v>
      </c>
    </row>
    <row r="175" spans="1:34" ht="27.75">
      <c r="A175" s="186"/>
      <c r="B175" s="181"/>
      <c r="C175" s="32" t="s">
        <v>26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56">
        <f t="shared" si="22"/>
        <v>0</v>
      </c>
      <c r="AG175" s="56">
        <f t="shared" si="23"/>
        <v>0</v>
      </c>
      <c r="AH175" s="56">
        <f t="shared" si="24"/>
        <v>0</v>
      </c>
    </row>
    <row r="176" spans="1:34" ht="55.5">
      <c r="A176" s="186"/>
      <c r="B176" s="181" t="s">
        <v>42</v>
      </c>
      <c r="C176" s="32" t="s">
        <v>31</v>
      </c>
      <c r="D176" s="33">
        <v>3</v>
      </c>
      <c r="E176" s="33">
        <v>1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1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56">
        <f t="shared" si="22"/>
        <v>3</v>
      </c>
      <c r="AG176" s="56">
        <f t="shared" si="23"/>
        <v>2</v>
      </c>
      <c r="AH176" s="56">
        <f t="shared" si="24"/>
        <v>5</v>
      </c>
    </row>
    <row r="177" spans="1:34" ht="27.75">
      <c r="A177" s="186"/>
      <c r="B177" s="181"/>
      <c r="C177" s="32" t="s">
        <v>26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56">
        <f t="shared" si="22"/>
        <v>0</v>
      </c>
      <c r="AG177" s="56">
        <f t="shared" si="23"/>
        <v>0</v>
      </c>
      <c r="AH177" s="56">
        <f t="shared" si="24"/>
        <v>0</v>
      </c>
    </row>
    <row r="178" spans="1:34" ht="55.5">
      <c r="A178" s="186"/>
      <c r="B178" s="181" t="s">
        <v>117</v>
      </c>
      <c r="C178" s="32" t="s">
        <v>31</v>
      </c>
      <c r="D178" s="33">
        <v>2</v>
      </c>
      <c r="E178" s="33">
        <v>1</v>
      </c>
      <c r="F178" s="33">
        <v>0</v>
      </c>
      <c r="G178" s="33">
        <v>1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1</v>
      </c>
      <c r="O178" s="33">
        <v>0</v>
      </c>
      <c r="P178" s="33">
        <v>1</v>
      </c>
      <c r="Q178" s="33">
        <v>0</v>
      </c>
      <c r="R178" s="33">
        <v>1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2</v>
      </c>
      <c r="AA178" s="33">
        <v>0</v>
      </c>
      <c r="AB178" s="33">
        <v>3</v>
      </c>
      <c r="AC178" s="33">
        <v>0</v>
      </c>
      <c r="AD178" s="33">
        <v>0</v>
      </c>
      <c r="AE178" s="33">
        <v>0</v>
      </c>
      <c r="AF178" s="56">
        <f t="shared" si="22"/>
        <v>10</v>
      </c>
      <c r="AG178" s="56">
        <f t="shared" si="23"/>
        <v>2</v>
      </c>
      <c r="AH178" s="56">
        <f t="shared" si="24"/>
        <v>12</v>
      </c>
    </row>
    <row r="179" spans="1:34" ht="27.75">
      <c r="A179" s="186"/>
      <c r="B179" s="181"/>
      <c r="C179" s="32" t="s">
        <v>26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56">
        <f t="shared" si="22"/>
        <v>0</v>
      </c>
      <c r="AG179" s="56">
        <f t="shared" si="23"/>
        <v>0</v>
      </c>
      <c r="AH179" s="56">
        <f t="shared" si="24"/>
        <v>0</v>
      </c>
    </row>
    <row r="180" spans="1:34" ht="55.5">
      <c r="A180" s="186"/>
      <c r="B180" s="181" t="s">
        <v>66</v>
      </c>
      <c r="C180" s="32" t="s">
        <v>31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56">
        <f aca="true" t="shared" si="30" ref="AF180:AF215">AD180+AB180+Z180+X180+V180+T180+R180+P180+N180+L180+J180+H180+F180+D180</f>
        <v>0</v>
      </c>
      <c r="AG180" s="56">
        <f aca="true" t="shared" si="31" ref="AG180:AG215">AE180+AC180+AA180+Y180+W180+U180+S180+Q180+O180+M180+K180+I180+G180+E180</f>
        <v>0</v>
      </c>
      <c r="AH180" s="56">
        <f t="shared" si="24"/>
        <v>0</v>
      </c>
    </row>
    <row r="181" spans="1:34" ht="27.75">
      <c r="A181" s="186"/>
      <c r="B181" s="181"/>
      <c r="C181" s="32" t="s">
        <v>26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56">
        <f t="shared" si="30"/>
        <v>0</v>
      </c>
      <c r="AG181" s="56">
        <f t="shared" si="31"/>
        <v>0</v>
      </c>
      <c r="AH181" s="56">
        <f t="shared" si="24"/>
        <v>0</v>
      </c>
    </row>
    <row r="182" spans="1:34" ht="55.5">
      <c r="A182" s="186"/>
      <c r="B182" s="181" t="s">
        <v>67</v>
      </c>
      <c r="C182" s="32" t="s">
        <v>31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56">
        <f t="shared" si="30"/>
        <v>0</v>
      </c>
      <c r="AG182" s="56">
        <f t="shared" si="31"/>
        <v>0</v>
      </c>
      <c r="AH182" s="56">
        <f t="shared" si="24"/>
        <v>0</v>
      </c>
    </row>
    <row r="183" spans="1:34" ht="27.75">
      <c r="A183" s="186"/>
      <c r="B183" s="181"/>
      <c r="C183" s="32" t="s">
        <v>26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56">
        <f t="shared" si="30"/>
        <v>0</v>
      </c>
      <c r="AG183" s="56">
        <f t="shared" si="31"/>
        <v>0</v>
      </c>
      <c r="AH183" s="56">
        <f t="shared" si="24"/>
        <v>0</v>
      </c>
    </row>
    <row r="184" spans="1:34" ht="55.5">
      <c r="A184" s="186"/>
      <c r="B184" s="181" t="s">
        <v>68</v>
      </c>
      <c r="C184" s="32" t="s">
        <v>31</v>
      </c>
      <c r="D184" s="33">
        <v>1</v>
      </c>
      <c r="E184" s="33">
        <v>1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56">
        <f t="shared" si="30"/>
        <v>1</v>
      </c>
      <c r="AG184" s="56">
        <f t="shared" si="31"/>
        <v>1</v>
      </c>
      <c r="AH184" s="56">
        <f t="shared" si="24"/>
        <v>2</v>
      </c>
    </row>
    <row r="185" spans="1:34" ht="27.75">
      <c r="A185" s="186"/>
      <c r="B185" s="181"/>
      <c r="C185" s="32" t="s">
        <v>26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56">
        <f t="shared" si="30"/>
        <v>0</v>
      </c>
      <c r="AG185" s="56">
        <f t="shared" si="31"/>
        <v>0</v>
      </c>
      <c r="AH185" s="56">
        <f t="shared" si="24"/>
        <v>0</v>
      </c>
    </row>
    <row r="186" spans="1:34" ht="55.5">
      <c r="A186" s="186"/>
      <c r="B186" s="164" t="s">
        <v>118</v>
      </c>
      <c r="C186" s="28" t="s">
        <v>31</v>
      </c>
      <c r="D186" s="43">
        <f>D174+D176+D178+D180+D182+D184</f>
        <v>6</v>
      </c>
      <c r="E186" s="43">
        <f aca="true" t="shared" si="32" ref="E186:AE186">E174+E176+E178+E180+E182+E184</f>
        <v>3</v>
      </c>
      <c r="F186" s="43">
        <f t="shared" si="32"/>
        <v>0</v>
      </c>
      <c r="G186" s="43">
        <f t="shared" si="32"/>
        <v>1</v>
      </c>
      <c r="H186" s="43">
        <f t="shared" si="32"/>
        <v>0</v>
      </c>
      <c r="I186" s="43">
        <f t="shared" si="32"/>
        <v>0</v>
      </c>
      <c r="J186" s="43">
        <f t="shared" si="32"/>
        <v>0</v>
      </c>
      <c r="K186" s="43">
        <f t="shared" si="32"/>
        <v>0</v>
      </c>
      <c r="L186" s="43">
        <f t="shared" si="32"/>
        <v>0</v>
      </c>
      <c r="M186" s="43">
        <f t="shared" si="32"/>
        <v>1</v>
      </c>
      <c r="N186" s="43">
        <f t="shared" si="32"/>
        <v>1</v>
      </c>
      <c r="O186" s="43">
        <f t="shared" si="32"/>
        <v>0</v>
      </c>
      <c r="P186" s="43">
        <f t="shared" si="32"/>
        <v>1</v>
      </c>
      <c r="Q186" s="43">
        <f t="shared" si="32"/>
        <v>0</v>
      </c>
      <c r="R186" s="43">
        <f t="shared" si="32"/>
        <v>1</v>
      </c>
      <c r="S186" s="43">
        <f t="shared" si="32"/>
        <v>0</v>
      </c>
      <c r="T186" s="43">
        <f t="shared" si="32"/>
        <v>0</v>
      </c>
      <c r="U186" s="43">
        <f t="shared" si="32"/>
        <v>0</v>
      </c>
      <c r="V186" s="43">
        <f t="shared" si="32"/>
        <v>0</v>
      </c>
      <c r="W186" s="43">
        <f t="shared" si="32"/>
        <v>0</v>
      </c>
      <c r="X186" s="43">
        <f t="shared" si="32"/>
        <v>0</v>
      </c>
      <c r="Y186" s="43">
        <f t="shared" si="32"/>
        <v>0</v>
      </c>
      <c r="Z186" s="43">
        <f t="shared" si="32"/>
        <v>2</v>
      </c>
      <c r="AA186" s="43">
        <f t="shared" si="32"/>
        <v>0</v>
      </c>
      <c r="AB186" s="43">
        <f t="shared" si="32"/>
        <v>3</v>
      </c>
      <c r="AC186" s="43">
        <f t="shared" si="32"/>
        <v>0</v>
      </c>
      <c r="AD186" s="43">
        <f t="shared" si="32"/>
        <v>0</v>
      </c>
      <c r="AE186" s="43">
        <f t="shared" si="32"/>
        <v>0</v>
      </c>
      <c r="AF186" s="56">
        <f t="shared" si="30"/>
        <v>14</v>
      </c>
      <c r="AG186" s="56">
        <f t="shared" si="31"/>
        <v>5</v>
      </c>
      <c r="AH186" s="56">
        <f t="shared" si="24"/>
        <v>19</v>
      </c>
    </row>
    <row r="187" spans="1:34" ht="27.75">
      <c r="A187" s="186"/>
      <c r="B187" s="164"/>
      <c r="C187" s="28" t="s">
        <v>26</v>
      </c>
      <c r="D187" s="43">
        <f>D185+D181+D179+D177+D175</f>
        <v>0</v>
      </c>
      <c r="E187" s="43">
        <f aca="true" t="shared" si="33" ref="E187:AE187">E185+E181+E179+E177+E175</f>
        <v>0</v>
      </c>
      <c r="F187" s="43">
        <f t="shared" si="33"/>
        <v>0</v>
      </c>
      <c r="G187" s="43">
        <f t="shared" si="33"/>
        <v>0</v>
      </c>
      <c r="H187" s="43">
        <f t="shared" si="33"/>
        <v>0</v>
      </c>
      <c r="I187" s="43">
        <f t="shared" si="33"/>
        <v>0</v>
      </c>
      <c r="J187" s="43">
        <f t="shared" si="33"/>
        <v>0</v>
      </c>
      <c r="K187" s="43">
        <f t="shared" si="33"/>
        <v>0</v>
      </c>
      <c r="L187" s="43">
        <f t="shared" si="33"/>
        <v>0</v>
      </c>
      <c r="M187" s="43">
        <f t="shared" si="33"/>
        <v>0</v>
      </c>
      <c r="N187" s="43">
        <f t="shared" si="33"/>
        <v>0</v>
      </c>
      <c r="O187" s="43">
        <f t="shared" si="33"/>
        <v>0</v>
      </c>
      <c r="P187" s="43">
        <f t="shared" si="33"/>
        <v>0</v>
      </c>
      <c r="Q187" s="43">
        <f t="shared" si="33"/>
        <v>0</v>
      </c>
      <c r="R187" s="43">
        <f t="shared" si="33"/>
        <v>0</v>
      </c>
      <c r="S187" s="43">
        <f t="shared" si="33"/>
        <v>0</v>
      </c>
      <c r="T187" s="43">
        <f t="shared" si="33"/>
        <v>0</v>
      </c>
      <c r="U187" s="43">
        <f t="shared" si="33"/>
        <v>0</v>
      </c>
      <c r="V187" s="43">
        <f t="shared" si="33"/>
        <v>0</v>
      </c>
      <c r="W187" s="43">
        <f t="shared" si="33"/>
        <v>0</v>
      </c>
      <c r="X187" s="43">
        <f t="shared" si="33"/>
        <v>0</v>
      </c>
      <c r="Y187" s="43">
        <f t="shared" si="33"/>
        <v>0</v>
      </c>
      <c r="Z187" s="43">
        <f t="shared" si="33"/>
        <v>0</v>
      </c>
      <c r="AA187" s="43">
        <f t="shared" si="33"/>
        <v>0</v>
      </c>
      <c r="AB187" s="43">
        <f t="shared" si="33"/>
        <v>0</v>
      </c>
      <c r="AC187" s="43">
        <f t="shared" si="33"/>
        <v>0</v>
      </c>
      <c r="AD187" s="43">
        <f t="shared" si="33"/>
        <v>0</v>
      </c>
      <c r="AE187" s="43">
        <f t="shared" si="33"/>
        <v>0</v>
      </c>
      <c r="AF187" s="56">
        <f t="shared" si="30"/>
        <v>0</v>
      </c>
      <c r="AG187" s="56">
        <f t="shared" si="31"/>
        <v>0</v>
      </c>
      <c r="AH187" s="56">
        <f t="shared" si="24"/>
        <v>0</v>
      </c>
    </row>
    <row r="188" spans="1:34" ht="55.5">
      <c r="A188" s="181" t="s">
        <v>69</v>
      </c>
      <c r="B188" s="181"/>
      <c r="C188" s="32" t="s">
        <v>31</v>
      </c>
      <c r="D188" s="39">
        <v>12</v>
      </c>
      <c r="E188" s="39">
        <v>6</v>
      </c>
      <c r="F188" s="39">
        <v>4</v>
      </c>
      <c r="G188" s="39">
        <v>3</v>
      </c>
      <c r="H188" s="39">
        <v>0</v>
      </c>
      <c r="I188" s="39">
        <v>3</v>
      </c>
      <c r="J188" s="39">
        <v>2</v>
      </c>
      <c r="K188" s="39">
        <v>2</v>
      </c>
      <c r="L188" s="39">
        <v>2</v>
      </c>
      <c r="M188" s="39">
        <v>1</v>
      </c>
      <c r="N188" s="39">
        <v>3</v>
      </c>
      <c r="O188" s="39">
        <v>2</v>
      </c>
      <c r="P188" s="39">
        <v>8</v>
      </c>
      <c r="Q188" s="39">
        <v>1</v>
      </c>
      <c r="R188" s="39">
        <v>2</v>
      </c>
      <c r="S188" s="39">
        <v>0</v>
      </c>
      <c r="T188" s="39">
        <v>1</v>
      </c>
      <c r="U188" s="39">
        <v>0</v>
      </c>
      <c r="V188" s="39">
        <v>2</v>
      </c>
      <c r="W188" s="39">
        <v>0</v>
      </c>
      <c r="X188" s="39">
        <v>0</v>
      </c>
      <c r="Y188" s="39">
        <v>0</v>
      </c>
      <c r="Z188" s="39">
        <v>1</v>
      </c>
      <c r="AA188" s="39">
        <v>0</v>
      </c>
      <c r="AB188" s="39">
        <v>3</v>
      </c>
      <c r="AC188" s="39">
        <v>0</v>
      </c>
      <c r="AD188" s="39">
        <v>0</v>
      </c>
      <c r="AE188" s="39">
        <v>1</v>
      </c>
      <c r="AF188" s="56">
        <f t="shared" si="30"/>
        <v>40</v>
      </c>
      <c r="AG188" s="56">
        <f t="shared" si="31"/>
        <v>19</v>
      </c>
      <c r="AH188" s="56">
        <f t="shared" si="24"/>
        <v>59</v>
      </c>
    </row>
    <row r="189" spans="1:34" ht="27.75">
      <c r="A189" s="181"/>
      <c r="B189" s="181"/>
      <c r="C189" s="32" t="s">
        <v>26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56">
        <f t="shared" si="30"/>
        <v>0</v>
      </c>
      <c r="AG189" s="56">
        <f t="shared" si="31"/>
        <v>0</v>
      </c>
      <c r="AH189" s="56">
        <f aca="true" t="shared" si="34" ref="AH189:AH215">AG189+AF189</f>
        <v>0</v>
      </c>
    </row>
    <row r="190" spans="1:34" ht="55.5">
      <c r="A190" s="181" t="s">
        <v>93</v>
      </c>
      <c r="B190" s="181"/>
      <c r="C190" s="32" t="s">
        <v>31</v>
      </c>
      <c r="D190" s="39">
        <v>1</v>
      </c>
      <c r="E190" s="39">
        <v>3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2</v>
      </c>
      <c r="L190" s="39">
        <v>0</v>
      </c>
      <c r="M190" s="39">
        <v>1</v>
      </c>
      <c r="N190" s="39">
        <v>1</v>
      </c>
      <c r="O190" s="39">
        <v>1</v>
      </c>
      <c r="P190" s="39">
        <v>0</v>
      </c>
      <c r="Q190" s="39">
        <v>3</v>
      </c>
      <c r="R190" s="39">
        <v>0</v>
      </c>
      <c r="S190" s="39">
        <v>0</v>
      </c>
      <c r="T190" s="39">
        <v>0</v>
      </c>
      <c r="U190" s="39">
        <v>1</v>
      </c>
      <c r="V190" s="39">
        <v>0</v>
      </c>
      <c r="W190" s="39">
        <v>0</v>
      </c>
      <c r="X190" s="39">
        <v>0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56">
        <f t="shared" si="30"/>
        <v>2</v>
      </c>
      <c r="AG190" s="56">
        <f t="shared" si="31"/>
        <v>11</v>
      </c>
      <c r="AH190" s="56">
        <f t="shared" si="34"/>
        <v>13</v>
      </c>
    </row>
    <row r="191" spans="1:34" ht="27.75">
      <c r="A191" s="181"/>
      <c r="B191" s="181"/>
      <c r="C191" s="32" t="s">
        <v>26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v>0</v>
      </c>
      <c r="AF191" s="56">
        <f t="shared" si="30"/>
        <v>0</v>
      </c>
      <c r="AG191" s="56">
        <f t="shared" si="31"/>
        <v>0</v>
      </c>
      <c r="AH191" s="56">
        <f t="shared" si="34"/>
        <v>0</v>
      </c>
    </row>
    <row r="192" spans="1:34" ht="55.5">
      <c r="A192" s="181" t="s">
        <v>114</v>
      </c>
      <c r="B192" s="181"/>
      <c r="C192" s="32" t="s">
        <v>31</v>
      </c>
      <c r="D192" s="39">
        <v>5</v>
      </c>
      <c r="E192" s="39">
        <v>2</v>
      </c>
      <c r="F192" s="39">
        <v>2</v>
      </c>
      <c r="G192" s="39">
        <v>1</v>
      </c>
      <c r="H192" s="39">
        <v>8</v>
      </c>
      <c r="I192" s="39">
        <v>2</v>
      </c>
      <c r="J192" s="39">
        <v>1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2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1</v>
      </c>
      <c r="AC192" s="39">
        <v>0</v>
      </c>
      <c r="AD192" s="39">
        <v>1</v>
      </c>
      <c r="AE192" s="39">
        <v>0</v>
      </c>
      <c r="AF192" s="56">
        <f t="shared" si="30"/>
        <v>20</v>
      </c>
      <c r="AG192" s="56">
        <f t="shared" si="31"/>
        <v>5</v>
      </c>
      <c r="AH192" s="56">
        <f t="shared" si="34"/>
        <v>25</v>
      </c>
    </row>
    <row r="193" spans="1:34" ht="27.75">
      <c r="A193" s="181"/>
      <c r="B193" s="181"/>
      <c r="C193" s="32" t="s">
        <v>26</v>
      </c>
      <c r="D193" s="39">
        <v>0</v>
      </c>
      <c r="E193" s="39">
        <v>0</v>
      </c>
      <c r="F193" s="39">
        <v>0</v>
      </c>
      <c r="G193" s="39">
        <v>0</v>
      </c>
      <c r="H193" s="39">
        <v>1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1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56">
        <f t="shared" si="30"/>
        <v>2</v>
      </c>
      <c r="AG193" s="56">
        <f t="shared" si="31"/>
        <v>0</v>
      </c>
      <c r="AH193" s="56">
        <f t="shared" si="34"/>
        <v>2</v>
      </c>
    </row>
    <row r="194" spans="1:34" ht="55.5">
      <c r="A194" s="181" t="s">
        <v>79</v>
      </c>
      <c r="B194" s="181"/>
      <c r="C194" s="32" t="s">
        <v>31</v>
      </c>
      <c r="D194" s="39">
        <v>1</v>
      </c>
      <c r="E194" s="39">
        <v>1</v>
      </c>
      <c r="F194" s="39">
        <v>1</v>
      </c>
      <c r="G194" s="39">
        <v>1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56">
        <f t="shared" si="30"/>
        <v>2</v>
      </c>
      <c r="AG194" s="56">
        <f t="shared" si="31"/>
        <v>2</v>
      </c>
      <c r="AH194" s="56">
        <f t="shared" si="34"/>
        <v>4</v>
      </c>
    </row>
    <row r="195" spans="1:34" ht="27.75">
      <c r="A195" s="181"/>
      <c r="B195" s="181"/>
      <c r="C195" s="32" t="s">
        <v>26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56">
        <f t="shared" si="30"/>
        <v>0</v>
      </c>
      <c r="AG195" s="56">
        <f t="shared" si="31"/>
        <v>0</v>
      </c>
      <c r="AH195" s="56">
        <f t="shared" si="34"/>
        <v>0</v>
      </c>
    </row>
    <row r="196" spans="1:34" ht="55.5">
      <c r="A196" s="181" t="s">
        <v>80</v>
      </c>
      <c r="B196" s="181"/>
      <c r="C196" s="32" t="s">
        <v>31</v>
      </c>
      <c r="D196" s="39">
        <v>1</v>
      </c>
      <c r="E196" s="39">
        <v>0</v>
      </c>
      <c r="F196" s="39">
        <v>0</v>
      </c>
      <c r="G196" s="39">
        <v>0</v>
      </c>
      <c r="H196" s="39">
        <v>1</v>
      </c>
      <c r="I196" s="39">
        <v>1</v>
      </c>
      <c r="J196" s="39">
        <v>1</v>
      </c>
      <c r="K196" s="39">
        <v>0</v>
      </c>
      <c r="L196" s="39">
        <v>0</v>
      </c>
      <c r="M196" s="39">
        <v>1</v>
      </c>
      <c r="N196" s="39">
        <v>0</v>
      </c>
      <c r="O196" s="39">
        <v>1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1</v>
      </c>
      <c r="AB196" s="39">
        <v>1</v>
      </c>
      <c r="AC196" s="39">
        <v>1</v>
      </c>
      <c r="AD196" s="39">
        <v>0</v>
      </c>
      <c r="AE196" s="39">
        <v>0</v>
      </c>
      <c r="AF196" s="56">
        <f t="shared" si="30"/>
        <v>4</v>
      </c>
      <c r="AG196" s="56">
        <f t="shared" si="31"/>
        <v>5</v>
      </c>
      <c r="AH196" s="56">
        <f t="shared" si="34"/>
        <v>9</v>
      </c>
    </row>
    <row r="197" spans="1:34" ht="27.75">
      <c r="A197" s="181"/>
      <c r="B197" s="181"/>
      <c r="C197" s="32" t="s">
        <v>26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56">
        <f t="shared" si="30"/>
        <v>0</v>
      </c>
      <c r="AG197" s="56">
        <f t="shared" si="31"/>
        <v>0</v>
      </c>
      <c r="AH197" s="56">
        <f t="shared" si="34"/>
        <v>0</v>
      </c>
    </row>
    <row r="198" spans="1:38" s="17" customFormat="1" ht="55.5">
      <c r="A198" s="199" t="s">
        <v>178</v>
      </c>
      <c r="B198" s="200"/>
      <c r="C198" s="32" t="s">
        <v>31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56">
        <f t="shared" si="30"/>
        <v>0</v>
      </c>
      <c r="AG198" s="56">
        <f t="shared" si="31"/>
        <v>0</v>
      </c>
      <c r="AH198" s="56">
        <f t="shared" si="34"/>
        <v>0</v>
      </c>
      <c r="AJ198"/>
      <c r="AK198"/>
      <c r="AL198"/>
    </row>
    <row r="199" spans="1:38" s="17" customFormat="1" ht="27.75">
      <c r="A199" s="201"/>
      <c r="B199" s="202"/>
      <c r="C199" s="32" t="s">
        <v>26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56">
        <f t="shared" si="30"/>
        <v>0</v>
      </c>
      <c r="AG199" s="56">
        <f t="shared" si="31"/>
        <v>0</v>
      </c>
      <c r="AH199" s="56">
        <f t="shared" si="34"/>
        <v>0</v>
      </c>
      <c r="AJ199"/>
      <c r="AK199"/>
      <c r="AL199"/>
    </row>
    <row r="200" spans="1:34" ht="55.5">
      <c r="A200" s="164" t="s">
        <v>27</v>
      </c>
      <c r="B200" s="164"/>
      <c r="C200" s="28" t="s">
        <v>31</v>
      </c>
      <c r="D200" s="56">
        <f aca="true" t="shared" si="35" ref="D200:AE200">D196+D194+D192+D190+D188+D186+D172+D170+D147+D145+D143+D141+D123+D121+D119+D117+D115</f>
        <v>105</v>
      </c>
      <c r="E200" s="56">
        <f t="shared" si="35"/>
        <v>79</v>
      </c>
      <c r="F200" s="56">
        <f t="shared" si="35"/>
        <v>43</v>
      </c>
      <c r="G200" s="56">
        <f t="shared" si="35"/>
        <v>28</v>
      </c>
      <c r="H200" s="56">
        <f t="shared" si="35"/>
        <v>19</v>
      </c>
      <c r="I200" s="56">
        <f t="shared" si="35"/>
        <v>8</v>
      </c>
      <c r="J200" s="56">
        <f t="shared" si="35"/>
        <v>20</v>
      </c>
      <c r="K200" s="56">
        <f t="shared" si="35"/>
        <v>15</v>
      </c>
      <c r="L200" s="56">
        <f t="shared" si="35"/>
        <v>20</v>
      </c>
      <c r="M200" s="56">
        <f t="shared" si="35"/>
        <v>10</v>
      </c>
      <c r="N200" s="56">
        <f t="shared" si="35"/>
        <v>14</v>
      </c>
      <c r="O200" s="56">
        <f t="shared" si="35"/>
        <v>12</v>
      </c>
      <c r="P200" s="56">
        <f t="shared" si="35"/>
        <v>23</v>
      </c>
      <c r="Q200" s="56">
        <f t="shared" si="35"/>
        <v>10</v>
      </c>
      <c r="R200" s="56">
        <f t="shared" si="35"/>
        <v>10</v>
      </c>
      <c r="S200" s="56">
        <f t="shared" si="35"/>
        <v>5</v>
      </c>
      <c r="T200" s="56">
        <f t="shared" si="35"/>
        <v>8</v>
      </c>
      <c r="U200" s="56">
        <f t="shared" si="35"/>
        <v>2</v>
      </c>
      <c r="V200" s="56">
        <f t="shared" si="35"/>
        <v>12</v>
      </c>
      <c r="W200" s="56">
        <f t="shared" si="35"/>
        <v>8</v>
      </c>
      <c r="X200" s="56">
        <f t="shared" si="35"/>
        <v>1</v>
      </c>
      <c r="Y200" s="56">
        <f t="shared" si="35"/>
        <v>0</v>
      </c>
      <c r="Z200" s="56">
        <f t="shared" si="35"/>
        <v>14</v>
      </c>
      <c r="AA200" s="56">
        <f t="shared" si="35"/>
        <v>9</v>
      </c>
      <c r="AB200" s="56">
        <f t="shared" si="35"/>
        <v>39</v>
      </c>
      <c r="AC200" s="56">
        <f t="shared" si="35"/>
        <v>7</v>
      </c>
      <c r="AD200" s="56">
        <f t="shared" si="35"/>
        <v>10</v>
      </c>
      <c r="AE200" s="56">
        <f t="shared" si="35"/>
        <v>4</v>
      </c>
      <c r="AF200" s="56">
        <f t="shared" si="30"/>
        <v>338</v>
      </c>
      <c r="AG200" s="56">
        <f t="shared" si="31"/>
        <v>197</v>
      </c>
      <c r="AH200" s="56">
        <f t="shared" si="34"/>
        <v>535</v>
      </c>
    </row>
    <row r="201" spans="1:34" ht="27.75">
      <c r="A201" s="164"/>
      <c r="B201" s="164"/>
      <c r="C201" s="28" t="s">
        <v>26</v>
      </c>
      <c r="D201" s="56">
        <f aca="true" t="shared" si="36" ref="D201:AE201">D197+D195+D193+D191+D189+D187+D171+D148+D146+D144+D142+D124+D122+D120+D118+D116</f>
        <v>0</v>
      </c>
      <c r="E201" s="56">
        <f t="shared" si="36"/>
        <v>0</v>
      </c>
      <c r="F201" s="56">
        <f t="shared" si="36"/>
        <v>0</v>
      </c>
      <c r="G201" s="56">
        <f t="shared" si="36"/>
        <v>0</v>
      </c>
      <c r="H201" s="56">
        <f t="shared" si="36"/>
        <v>1</v>
      </c>
      <c r="I201" s="56">
        <f t="shared" si="36"/>
        <v>0</v>
      </c>
      <c r="J201" s="56">
        <f t="shared" si="36"/>
        <v>0</v>
      </c>
      <c r="K201" s="56">
        <f t="shared" si="36"/>
        <v>0</v>
      </c>
      <c r="L201" s="56">
        <f t="shared" si="36"/>
        <v>0</v>
      </c>
      <c r="M201" s="56">
        <f t="shared" si="36"/>
        <v>0</v>
      </c>
      <c r="N201" s="56">
        <f t="shared" si="36"/>
        <v>0</v>
      </c>
      <c r="O201" s="56">
        <f t="shared" si="36"/>
        <v>0</v>
      </c>
      <c r="P201" s="56">
        <f t="shared" si="36"/>
        <v>0</v>
      </c>
      <c r="Q201" s="56">
        <f t="shared" si="36"/>
        <v>0</v>
      </c>
      <c r="R201" s="56">
        <f t="shared" si="36"/>
        <v>0</v>
      </c>
      <c r="S201" s="56">
        <f t="shared" si="36"/>
        <v>0</v>
      </c>
      <c r="T201" s="56">
        <f t="shared" si="36"/>
        <v>0</v>
      </c>
      <c r="U201" s="56">
        <f t="shared" si="36"/>
        <v>0</v>
      </c>
      <c r="V201" s="56">
        <f t="shared" si="36"/>
        <v>1</v>
      </c>
      <c r="W201" s="56">
        <f t="shared" si="36"/>
        <v>0</v>
      </c>
      <c r="X201" s="56">
        <f t="shared" si="36"/>
        <v>0</v>
      </c>
      <c r="Y201" s="56">
        <f t="shared" si="36"/>
        <v>0</v>
      </c>
      <c r="Z201" s="56">
        <f t="shared" si="36"/>
        <v>0</v>
      </c>
      <c r="AA201" s="56">
        <f t="shared" si="36"/>
        <v>0</v>
      </c>
      <c r="AB201" s="56">
        <f t="shared" si="36"/>
        <v>0</v>
      </c>
      <c r="AC201" s="56">
        <f t="shared" si="36"/>
        <v>0</v>
      </c>
      <c r="AD201" s="56">
        <f t="shared" si="36"/>
        <v>0</v>
      </c>
      <c r="AE201" s="56">
        <f t="shared" si="36"/>
        <v>0</v>
      </c>
      <c r="AF201" s="56">
        <f t="shared" si="30"/>
        <v>2</v>
      </c>
      <c r="AG201" s="56">
        <f t="shared" si="31"/>
        <v>0</v>
      </c>
      <c r="AH201" s="56">
        <f t="shared" si="34"/>
        <v>2</v>
      </c>
    </row>
    <row r="202" spans="1:34" ht="27.75">
      <c r="A202" s="181" t="s">
        <v>94</v>
      </c>
      <c r="B202" s="181"/>
      <c r="C202" s="32" t="s">
        <v>134</v>
      </c>
      <c r="D202" s="39">
        <v>13</v>
      </c>
      <c r="E202" s="39">
        <v>40</v>
      </c>
      <c r="F202" s="39">
        <v>8</v>
      </c>
      <c r="G202" s="39">
        <v>11</v>
      </c>
      <c r="H202" s="39">
        <v>2</v>
      </c>
      <c r="I202" s="39">
        <v>0</v>
      </c>
      <c r="J202" s="39">
        <v>1</v>
      </c>
      <c r="K202" s="39">
        <v>4</v>
      </c>
      <c r="L202" s="39">
        <v>4</v>
      </c>
      <c r="M202" s="39">
        <v>4</v>
      </c>
      <c r="N202" s="39">
        <v>1</v>
      </c>
      <c r="O202" s="39">
        <v>7</v>
      </c>
      <c r="P202" s="39">
        <v>2</v>
      </c>
      <c r="Q202" s="39">
        <v>3</v>
      </c>
      <c r="R202" s="39">
        <v>6</v>
      </c>
      <c r="S202" s="39">
        <v>2</v>
      </c>
      <c r="T202" s="39">
        <v>1</v>
      </c>
      <c r="U202" s="39">
        <v>0</v>
      </c>
      <c r="V202" s="39">
        <v>5</v>
      </c>
      <c r="W202" s="39">
        <v>1</v>
      </c>
      <c r="X202" s="39">
        <v>1</v>
      </c>
      <c r="Y202" s="39">
        <v>0</v>
      </c>
      <c r="Z202" s="39">
        <v>3</v>
      </c>
      <c r="AA202" s="39">
        <v>4</v>
      </c>
      <c r="AB202" s="39">
        <v>20</v>
      </c>
      <c r="AC202" s="39">
        <v>13</v>
      </c>
      <c r="AD202" s="39">
        <v>4</v>
      </c>
      <c r="AE202" s="39">
        <v>2</v>
      </c>
      <c r="AF202" s="56">
        <f t="shared" si="30"/>
        <v>71</v>
      </c>
      <c r="AG202" s="56">
        <f t="shared" si="31"/>
        <v>91</v>
      </c>
      <c r="AH202" s="56">
        <f t="shared" si="34"/>
        <v>162</v>
      </c>
    </row>
    <row r="203" spans="1:38" s="10" customFormat="1" ht="27.75">
      <c r="A203" s="199" t="s">
        <v>171</v>
      </c>
      <c r="B203" s="200"/>
      <c r="C203" s="32" t="s">
        <v>30</v>
      </c>
      <c r="D203" s="39">
        <v>3</v>
      </c>
      <c r="E203" s="39">
        <v>2</v>
      </c>
      <c r="F203" s="39">
        <v>4</v>
      </c>
      <c r="G203" s="39">
        <v>1</v>
      </c>
      <c r="H203" s="39">
        <v>0</v>
      </c>
      <c r="I203" s="39">
        <v>1</v>
      </c>
      <c r="J203" s="39">
        <v>2</v>
      </c>
      <c r="K203" s="39">
        <v>0</v>
      </c>
      <c r="L203" s="39">
        <v>2</v>
      </c>
      <c r="M203" s="39">
        <v>0</v>
      </c>
      <c r="N203" s="39">
        <v>0</v>
      </c>
      <c r="O203" s="39">
        <v>0</v>
      </c>
      <c r="P203" s="39">
        <v>1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2</v>
      </c>
      <c r="W203" s="39">
        <v>0</v>
      </c>
      <c r="X203" s="39">
        <v>0</v>
      </c>
      <c r="Y203" s="39">
        <v>0</v>
      </c>
      <c r="Z203" s="39">
        <v>2</v>
      </c>
      <c r="AA203" s="39">
        <v>0</v>
      </c>
      <c r="AB203" s="39">
        <v>2</v>
      </c>
      <c r="AC203" s="39">
        <v>0</v>
      </c>
      <c r="AD203" s="39">
        <v>0</v>
      </c>
      <c r="AE203" s="39">
        <v>0</v>
      </c>
      <c r="AF203" s="56">
        <f t="shared" si="30"/>
        <v>18</v>
      </c>
      <c r="AG203" s="56">
        <f t="shared" si="31"/>
        <v>4</v>
      </c>
      <c r="AH203" s="56">
        <f t="shared" si="34"/>
        <v>22</v>
      </c>
      <c r="AJ203"/>
      <c r="AK203"/>
      <c r="AL203"/>
    </row>
    <row r="204" spans="1:34" ht="23.25" customHeight="1">
      <c r="A204" s="203"/>
      <c r="B204" s="204"/>
      <c r="C204" s="32" t="s">
        <v>31</v>
      </c>
      <c r="D204" s="39">
        <v>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2</v>
      </c>
      <c r="K204" s="39">
        <v>0</v>
      </c>
      <c r="L204" s="39">
        <v>1</v>
      </c>
      <c r="M204" s="39">
        <v>0</v>
      </c>
      <c r="N204" s="39">
        <v>0</v>
      </c>
      <c r="O204" s="39">
        <v>0</v>
      </c>
      <c r="P204" s="39">
        <v>1</v>
      </c>
      <c r="Q204" s="39">
        <v>0</v>
      </c>
      <c r="R204" s="39">
        <v>0</v>
      </c>
      <c r="S204" s="39">
        <v>0</v>
      </c>
      <c r="T204" s="39">
        <v>2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1</v>
      </c>
      <c r="AB204" s="39">
        <v>0</v>
      </c>
      <c r="AC204" s="39">
        <v>0</v>
      </c>
      <c r="AD204" s="39">
        <v>0</v>
      </c>
      <c r="AE204" s="39">
        <v>0</v>
      </c>
      <c r="AF204" s="56">
        <f t="shared" si="30"/>
        <v>10</v>
      </c>
      <c r="AG204" s="56">
        <f t="shared" si="31"/>
        <v>1</v>
      </c>
      <c r="AH204" s="56">
        <f t="shared" si="34"/>
        <v>11</v>
      </c>
    </row>
    <row r="205" spans="1:34" ht="27.75">
      <c r="A205" s="201"/>
      <c r="B205" s="202"/>
      <c r="C205" s="32" t="s">
        <v>26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56">
        <f t="shared" si="30"/>
        <v>0</v>
      </c>
      <c r="AG205" s="56">
        <f t="shared" si="31"/>
        <v>0</v>
      </c>
      <c r="AH205" s="56">
        <f t="shared" si="34"/>
        <v>0</v>
      </c>
    </row>
    <row r="206" spans="1:34" ht="27.75">
      <c r="A206" s="181" t="s">
        <v>96</v>
      </c>
      <c r="B206" s="181"/>
      <c r="C206" s="32" t="s">
        <v>30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1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  <c r="Z206" s="39">
        <v>0</v>
      </c>
      <c r="AA206" s="39">
        <v>0</v>
      </c>
      <c r="AB206" s="39">
        <v>1</v>
      </c>
      <c r="AC206" s="39">
        <v>0</v>
      </c>
      <c r="AD206" s="39">
        <v>0</v>
      </c>
      <c r="AE206" s="39">
        <v>0</v>
      </c>
      <c r="AF206" s="56">
        <f t="shared" si="30"/>
        <v>2</v>
      </c>
      <c r="AG206" s="56">
        <f t="shared" si="31"/>
        <v>0</v>
      </c>
      <c r="AH206" s="56">
        <f t="shared" si="34"/>
        <v>2</v>
      </c>
    </row>
    <row r="207" spans="1:34" ht="55.5">
      <c r="A207" s="181"/>
      <c r="B207" s="181"/>
      <c r="C207" s="32" t="s">
        <v>31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1</v>
      </c>
      <c r="M207" s="39">
        <v>0</v>
      </c>
      <c r="N207" s="39">
        <v>1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0</v>
      </c>
      <c r="AF207" s="56">
        <f t="shared" si="30"/>
        <v>2</v>
      </c>
      <c r="AG207" s="56">
        <f t="shared" si="31"/>
        <v>0</v>
      </c>
      <c r="AH207" s="56">
        <f t="shared" si="34"/>
        <v>2</v>
      </c>
    </row>
    <row r="208" spans="1:34" ht="27.75">
      <c r="A208" s="181"/>
      <c r="B208" s="181"/>
      <c r="C208" s="32" t="s">
        <v>26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56">
        <f t="shared" si="30"/>
        <v>0</v>
      </c>
      <c r="AG208" s="56">
        <f t="shared" si="31"/>
        <v>0</v>
      </c>
      <c r="AH208" s="56">
        <f t="shared" si="34"/>
        <v>0</v>
      </c>
    </row>
    <row r="209" spans="1:34" ht="55.5">
      <c r="A209" s="181" t="s">
        <v>97</v>
      </c>
      <c r="B209" s="181"/>
      <c r="C209" s="32" t="s">
        <v>115</v>
      </c>
      <c r="D209" s="39">
        <v>3</v>
      </c>
      <c r="E209" s="39">
        <v>6</v>
      </c>
      <c r="F209" s="39">
        <v>0</v>
      </c>
      <c r="G209" s="39">
        <v>1</v>
      </c>
      <c r="H209" s="39">
        <v>1</v>
      </c>
      <c r="I209" s="39">
        <v>0</v>
      </c>
      <c r="J209" s="39">
        <v>1</v>
      </c>
      <c r="K209" s="39">
        <v>0</v>
      </c>
      <c r="L209" s="39">
        <v>2</v>
      </c>
      <c r="M209" s="39">
        <v>1</v>
      </c>
      <c r="N209" s="39">
        <v>1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39">
        <v>0</v>
      </c>
      <c r="AA209" s="39">
        <v>1</v>
      </c>
      <c r="AB209" s="39">
        <v>1</v>
      </c>
      <c r="AC209" s="39">
        <v>0</v>
      </c>
      <c r="AD209" s="39">
        <v>0</v>
      </c>
      <c r="AE209" s="39">
        <v>1</v>
      </c>
      <c r="AF209" s="56">
        <f t="shared" si="30"/>
        <v>9</v>
      </c>
      <c r="AG209" s="56">
        <f t="shared" si="31"/>
        <v>10</v>
      </c>
      <c r="AH209" s="56">
        <f t="shared" si="34"/>
        <v>19</v>
      </c>
    </row>
    <row r="210" spans="1:34" ht="55.5">
      <c r="A210" s="181" t="s">
        <v>116</v>
      </c>
      <c r="B210" s="181"/>
      <c r="C210" s="32" t="s">
        <v>115</v>
      </c>
      <c r="D210" s="39">
        <v>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39">
        <v>0</v>
      </c>
      <c r="Z210" s="39">
        <v>0</v>
      </c>
      <c r="AA210" s="39">
        <v>0</v>
      </c>
      <c r="AB210" s="39">
        <v>0</v>
      </c>
      <c r="AC210" s="39">
        <v>0</v>
      </c>
      <c r="AD210" s="39">
        <v>0</v>
      </c>
      <c r="AE210" s="39">
        <v>0</v>
      </c>
      <c r="AF210" s="56">
        <f t="shared" si="30"/>
        <v>0</v>
      </c>
      <c r="AG210" s="56">
        <f t="shared" si="31"/>
        <v>0</v>
      </c>
      <c r="AH210" s="56">
        <f t="shared" si="34"/>
        <v>0</v>
      </c>
    </row>
    <row r="211" spans="1:34" ht="55.5">
      <c r="A211" s="181" t="s">
        <v>98</v>
      </c>
      <c r="B211" s="181"/>
      <c r="C211" s="32" t="s">
        <v>31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2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56">
        <f t="shared" si="30"/>
        <v>2</v>
      </c>
      <c r="AG211" s="56">
        <f t="shared" si="31"/>
        <v>0</v>
      </c>
      <c r="AH211" s="56">
        <f t="shared" si="34"/>
        <v>2</v>
      </c>
    </row>
    <row r="212" spans="1:34" ht="27.75">
      <c r="A212" s="181"/>
      <c r="B212" s="181"/>
      <c r="C212" s="32" t="s">
        <v>26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56">
        <f t="shared" si="30"/>
        <v>0</v>
      </c>
      <c r="AG212" s="56">
        <f t="shared" si="31"/>
        <v>0</v>
      </c>
      <c r="AH212" s="56">
        <f t="shared" si="34"/>
        <v>0</v>
      </c>
    </row>
    <row r="213" spans="1:34" ht="27.75">
      <c r="A213" s="164" t="s">
        <v>27</v>
      </c>
      <c r="B213" s="164"/>
      <c r="C213" s="28" t="s">
        <v>30</v>
      </c>
      <c r="D213" s="56">
        <f>D202+D203+D206</f>
        <v>16</v>
      </c>
      <c r="E213" s="56">
        <f aca="true" t="shared" si="37" ref="E213:AE213">E202+E203+E206</f>
        <v>42</v>
      </c>
      <c r="F213" s="56">
        <f t="shared" si="37"/>
        <v>12</v>
      </c>
      <c r="G213" s="56">
        <f t="shared" si="37"/>
        <v>12</v>
      </c>
      <c r="H213" s="56">
        <f t="shared" si="37"/>
        <v>2</v>
      </c>
      <c r="I213" s="56">
        <f t="shared" si="37"/>
        <v>1</v>
      </c>
      <c r="J213" s="56">
        <f t="shared" si="37"/>
        <v>3</v>
      </c>
      <c r="K213" s="56">
        <f t="shared" si="37"/>
        <v>4</v>
      </c>
      <c r="L213" s="56">
        <f t="shared" si="37"/>
        <v>7</v>
      </c>
      <c r="M213" s="56">
        <f t="shared" si="37"/>
        <v>4</v>
      </c>
      <c r="N213" s="56">
        <f t="shared" si="37"/>
        <v>1</v>
      </c>
      <c r="O213" s="56">
        <f t="shared" si="37"/>
        <v>7</v>
      </c>
      <c r="P213" s="56">
        <f t="shared" si="37"/>
        <v>3</v>
      </c>
      <c r="Q213" s="56">
        <f t="shared" si="37"/>
        <v>3</v>
      </c>
      <c r="R213" s="56">
        <f t="shared" si="37"/>
        <v>6</v>
      </c>
      <c r="S213" s="56">
        <f t="shared" si="37"/>
        <v>2</v>
      </c>
      <c r="T213" s="56">
        <f t="shared" si="37"/>
        <v>1</v>
      </c>
      <c r="U213" s="56">
        <f t="shared" si="37"/>
        <v>0</v>
      </c>
      <c r="V213" s="56">
        <f t="shared" si="37"/>
        <v>7</v>
      </c>
      <c r="W213" s="56">
        <f t="shared" si="37"/>
        <v>1</v>
      </c>
      <c r="X213" s="56">
        <f t="shared" si="37"/>
        <v>1</v>
      </c>
      <c r="Y213" s="56">
        <f t="shared" si="37"/>
        <v>0</v>
      </c>
      <c r="Z213" s="56">
        <f t="shared" si="37"/>
        <v>5</v>
      </c>
      <c r="AA213" s="56">
        <f t="shared" si="37"/>
        <v>4</v>
      </c>
      <c r="AB213" s="56">
        <f t="shared" si="37"/>
        <v>23</v>
      </c>
      <c r="AC213" s="56">
        <f t="shared" si="37"/>
        <v>13</v>
      </c>
      <c r="AD213" s="56">
        <f t="shared" si="37"/>
        <v>4</v>
      </c>
      <c r="AE213" s="56">
        <f t="shared" si="37"/>
        <v>2</v>
      </c>
      <c r="AF213" s="56">
        <f t="shared" si="30"/>
        <v>91</v>
      </c>
      <c r="AG213" s="56">
        <f t="shared" si="31"/>
        <v>95</v>
      </c>
      <c r="AH213" s="56">
        <f t="shared" si="34"/>
        <v>186</v>
      </c>
    </row>
    <row r="214" spans="1:34" ht="55.5">
      <c r="A214" s="164"/>
      <c r="B214" s="164"/>
      <c r="C214" s="28" t="s">
        <v>31</v>
      </c>
      <c r="D214" s="56">
        <f>D203+D204+D207</f>
        <v>7</v>
      </c>
      <c r="E214" s="56">
        <f aca="true" t="shared" si="38" ref="E214:AE214">E211+E210+E209+E207+E204</f>
        <v>6</v>
      </c>
      <c r="F214" s="56">
        <f t="shared" si="38"/>
        <v>0</v>
      </c>
      <c r="G214" s="56">
        <f t="shared" si="38"/>
        <v>1</v>
      </c>
      <c r="H214" s="56">
        <f t="shared" si="38"/>
        <v>1</v>
      </c>
      <c r="I214" s="56">
        <f t="shared" si="38"/>
        <v>0</v>
      </c>
      <c r="J214" s="56">
        <f t="shared" si="38"/>
        <v>3</v>
      </c>
      <c r="K214" s="56">
        <f t="shared" si="38"/>
        <v>0</v>
      </c>
      <c r="L214" s="56">
        <f t="shared" si="38"/>
        <v>4</v>
      </c>
      <c r="M214" s="56">
        <f t="shared" si="38"/>
        <v>1</v>
      </c>
      <c r="N214" s="56">
        <f t="shared" si="38"/>
        <v>4</v>
      </c>
      <c r="O214" s="56">
        <f t="shared" si="38"/>
        <v>0</v>
      </c>
      <c r="P214" s="56">
        <f t="shared" si="38"/>
        <v>1</v>
      </c>
      <c r="Q214" s="56">
        <f t="shared" si="38"/>
        <v>0</v>
      </c>
      <c r="R214" s="56">
        <f t="shared" si="38"/>
        <v>0</v>
      </c>
      <c r="S214" s="56">
        <f t="shared" si="38"/>
        <v>0</v>
      </c>
      <c r="T214" s="56">
        <f t="shared" si="38"/>
        <v>2</v>
      </c>
      <c r="U214" s="56">
        <f t="shared" si="38"/>
        <v>0</v>
      </c>
      <c r="V214" s="56">
        <f t="shared" si="38"/>
        <v>0</v>
      </c>
      <c r="W214" s="56">
        <f t="shared" si="38"/>
        <v>0</v>
      </c>
      <c r="X214" s="56">
        <f t="shared" si="38"/>
        <v>0</v>
      </c>
      <c r="Y214" s="56">
        <f t="shared" si="38"/>
        <v>0</v>
      </c>
      <c r="Z214" s="56">
        <f t="shared" si="38"/>
        <v>0</v>
      </c>
      <c r="AA214" s="56">
        <f t="shared" si="38"/>
        <v>2</v>
      </c>
      <c r="AB214" s="56">
        <f t="shared" si="38"/>
        <v>1</v>
      </c>
      <c r="AC214" s="56">
        <f t="shared" si="38"/>
        <v>0</v>
      </c>
      <c r="AD214" s="56">
        <f t="shared" si="38"/>
        <v>0</v>
      </c>
      <c r="AE214" s="56">
        <f t="shared" si="38"/>
        <v>1</v>
      </c>
      <c r="AF214" s="56">
        <f t="shared" si="30"/>
        <v>23</v>
      </c>
      <c r="AG214" s="56">
        <f t="shared" si="31"/>
        <v>11</v>
      </c>
      <c r="AH214" s="56">
        <f t="shared" si="34"/>
        <v>34</v>
      </c>
    </row>
    <row r="215" spans="1:34" ht="27.75">
      <c r="A215" s="164"/>
      <c r="B215" s="164"/>
      <c r="C215" s="28" t="s">
        <v>26</v>
      </c>
      <c r="D215" s="56">
        <f>D212+D208+D205</f>
        <v>0</v>
      </c>
      <c r="E215" s="56">
        <f aca="true" t="shared" si="39" ref="E215:AE215">E212+E208+E205</f>
        <v>0</v>
      </c>
      <c r="F215" s="56">
        <f t="shared" si="39"/>
        <v>0</v>
      </c>
      <c r="G215" s="56">
        <f t="shared" si="39"/>
        <v>0</v>
      </c>
      <c r="H215" s="56">
        <f t="shared" si="39"/>
        <v>0</v>
      </c>
      <c r="I215" s="56">
        <f t="shared" si="39"/>
        <v>0</v>
      </c>
      <c r="J215" s="56">
        <f t="shared" si="39"/>
        <v>0</v>
      </c>
      <c r="K215" s="56">
        <f t="shared" si="39"/>
        <v>0</v>
      </c>
      <c r="L215" s="56">
        <f t="shared" si="39"/>
        <v>0</v>
      </c>
      <c r="M215" s="56">
        <f t="shared" si="39"/>
        <v>0</v>
      </c>
      <c r="N215" s="56">
        <f t="shared" si="39"/>
        <v>0</v>
      </c>
      <c r="O215" s="56">
        <f t="shared" si="39"/>
        <v>0</v>
      </c>
      <c r="P215" s="56">
        <f t="shared" si="39"/>
        <v>0</v>
      </c>
      <c r="Q215" s="56">
        <f t="shared" si="39"/>
        <v>0</v>
      </c>
      <c r="R215" s="56">
        <f t="shared" si="39"/>
        <v>0</v>
      </c>
      <c r="S215" s="56">
        <f t="shared" si="39"/>
        <v>0</v>
      </c>
      <c r="T215" s="56">
        <f t="shared" si="39"/>
        <v>0</v>
      </c>
      <c r="U215" s="56">
        <f t="shared" si="39"/>
        <v>0</v>
      </c>
      <c r="V215" s="56">
        <f t="shared" si="39"/>
        <v>0</v>
      </c>
      <c r="W215" s="56">
        <f t="shared" si="39"/>
        <v>0</v>
      </c>
      <c r="X215" s="56">
        <f t="shared" si="39"/>
        <v>0</v>
      </c>
      <c r="Y215" s="56">
        <f t="shared" si="39"/>
        <v>0</v>
      </c>
      <c r="Z215" s="56">
        <f t="shared" si="39"/>
        <v>0</v>
      </c>
      <c r="AA215" s="56">
        <f t="shared" si="39"/>
        <v>0</v>
      </c>
      <c r="AB215" s="56">
        <f t="shared" si="39"/>
        <v>0</v>
      </c>
      <c r="AC215" s="56">
        <f t="shared" si="39"/>
        <v>0</v>
      </c>
      <c r="AD215" s="56">
        <f t="shared" si="39"/>
        <v>0</v>
      </c>
      <c r="AE215" s="56">
        <f t="shared" si="39"/>
        <v>0</v>
      </c>
      <c r="AF215" s="56">
        <f t="shared" si="30"/>
        <v>0</v>
      </c>
      <c r="AG215" s="56">
        <f t="shared" si="31"/>
        <v>0</v>
      </c>
      <c r="AH215" s="56">
        <f t="shared" si="34"/>
        <v>0</v>
      </c>
    </row>
    <row r="216" spans="1:34" ht="27.75">
      <c r="A216" s="183" t="s">
        <v>99</v>
      </c>
      <c r="B216" s="183"/>
      <c r="C216" s="38" t="s">
        <v>30</v>
      </c>
      <c r="D216" s="58">
        <f>D213+D169</f>
        <v>16</v>
      </c>
      <c r="E216" s="58">
        <f aca="true" t="shared" si="40" ref="E216:AH216">E213+E169</f>
        <v>44</v>
      </c>
      <c r="F216" s="58">
        <f t="shared" si="40"/>
        <v>12</v>
      </c>
      <c r="G216" s="58">
        <f t="shared" si="40"/>
        <v>12</v>
      </c>
      <c r="H216" s="58">
        <f t="shared" si="40"/>
        <v>2</v>
      </c>
      <c r="I216" s="58">
        <f t="shared" si="40"/>
        <v>1</v>
      </c>
      <c r="J216" s="58">
        <f t="shared" si="40"/>
        <v>3</v>
      </c>
      <c r="K216" s="58">
        <f t="shared" si="40"/>
        <v>4</v>
      </c>
      <c r="L216" s="58">
        <f t="shared" si="40"/>
        <v>7</v>
      </c>
      <c r="M216" s="58">
        <f t="shared" si="40"/>
        <v>5</v>
      </c>
      <c r="N216" s="58">
        <f t="shared" si="40"/>
        <v>1</v>
      </c>
      <c r="O216" s="58">
        <f t="shared" si="40"/>
        <v>8</v>
      </c>
      <c r="P216" s="58">
        <f t="shared" si="40"/>
        <v>3</v>
      </c>
      <c r="Q216" s="58">
        <f t="shared" si="40"/>
        <v>3</v>
      </c>
      <c r="R216" s="58">
        <f t="shared" si="40"/>
        <v>6</v>
      </c>
      <c r="S216" s="58">
        <f t="shared" si="40"/>
        <v>2</v>
      </c>
      <c r="T216" s="58">
        <f t="shared" si="40"/>
        <v>1</v>
      </c>
      <c r="U216" s="58">
        <f t="shared" si="40"/>
        <v>0</v>
      </c>
      <c r="V216" s="58">
        <f t="shared" si="40"/>
        <v>8</v>
      </c>
      <c r="W216" s="58">
        <f t="shared" si="40"/>
        <v>1</v>
      </c>
      <c r="X216" s="58">
        <f t="shared" si="40"/>
        <v>1</v>
      </c>
      <c r="Y216" s="58">
        <f t="shared" si="40"/>
        <v>0</v>
      </c>
      <c r="Z216" s="58">
        <f t="shared" si="40"/>
        <v>5</v>
      </c>
      <c r="AA216" s="58">
        <f t="shared" si="40"/>
        <v>4</v>
      </c>
      <c r="AB216" s="58">
        <f t="shared" si="40"/>
        <v>23</v>
      </c>
      <c r="AC216" s="58">
        <f t="shared" si="40"/>
        <v>13</v>
      </c>
      <c r="AD216" s="58">
        <f t="shared" si="40"/>
        <v>4</v>
      </c>
      <c r="AE216" s="58">
        <f t="shared" si="40"/>
        <v>2</v>
      </c>
      <c r="AF216" s="58">
        <f t="shared" si="40"/>
        <v>92</v>
      </c>
      <c r="AG216" s="58">
        <f t="shared" si="40"/>
        <v>99</v>
      </c>
      <c r="AH216" s="58">
        <f t="shared" si="40"/>
        <v>191</v>
      </c>
    </row>
    <row r="217" spans="1:34" ht="55.5">
      <c r="A217" s="183"/>
      <c r="B217" s="183"/>
      <c r="C217" s="38" t="s">
        <v>31</v>
      </c>
      <c r="D217" s="58">
        <f>D214+D200</f>
        <v>112</v>
      </c>
      <c r="E217" s="58">
        <f aca="true" t="shared" si="41" ref="E217:AH217">E214+E200</f>
        <v>85</v>
      </c>
      <c r="F217" s="58">
        <f t="shared" si="41"/>
        <v>43</v>
      </c>
      <c r="G217" s="58">
        <f t="shared" si="41"/>
        <v>29</v>
      </c>
      <c r="H217" s="58">
        <f t="shared" si="41"/>
        <v>20</v>
      </c>
      <c r="I217" s="58">
        <f t="shared" si="41"/>
        <v>8</v>
      </c>
      <c r="J217" s="58">
        <f t="shared" si="41"/>
        <v>23</v>
      </c>
      <c r="K217" s="58">
        <f t="shared" si="41"/>
        <v>15</v>
      </c>
      <c r="L217" s="58">
        <f t="shared" si="41"/>
        <v>24</v>
      </c>
      <c r="M217" s="58">
        <f t="shared" si="41"/>
        <v>11</v>
      </c>
      <c r="N217" s="58">
        <f t="shared" si="41"/>
        <v>18</v>
      </c>
      <c r="O217" s="58">
        <f t="shared" si="41"/>
        <v>12</v>
      </c>
      <c r="P217" s="58">
        <f t="shared" si="41"/>
        <v>24</v>
      </c>
      <c r="Q217" s="58">
        <f t="shared" si="41"/>
        <v>10</v>
      </c>
      <c r="R217" s="58">
        <f t="shared" si="41"/>
        <v>10</v>
      </c>
      <c r="S217" s="58">
        <f t="shared" si="41"/>
        <v>5</v>
      </c>
      <c r="T217" s="58">
        <f t="shared" si="41"/>
        <v>10</v>
      </c>
      <c r="U217" s="58">
        <f t="shared" si="41"/>
        <v>2</v>
      </c>
      <c r="V217" s="58">
        <f t="shared" si="41"/>
        <v>12</v>
      </c>
      <c r="W217" s="58">
        <f t="shared" si="41"/>
        <v>8</v>
      </c>
      <c r="X217" s="58">
        <f t="shared" si="41"/>
        <v>1</v>
      </c>
      <c r="Y217" s="58">
        <f t="shared" si="41"/>
        <v>0</v>
      </c>
      <c r="Z217" s="58">
        <f t="shared" si="41"/>
        <v>14</v>
      </c>
      <c r="AA217" s="58">
        <f t="shared" si="41"/>
        <v>11</v>
      </c>
      <c r="AB217" s="58">
        <f t="shared" si="41"/>
        <v>40</v>
      </c>
      <c r="AC217" s="58">
        <f t="shared" si="41"/>
        <v>7</v>
      </c>
      <c r="AD217" s="58">
        <f t="shared" si="41"/>
        <v>10</v>
      </c>
      <c r="AE217" s="58">
        <f t="shared" si="41"/>
        <v>5</v>
      </c>
      <c r="AF217" s="58">
        <f t="shared" si="41"/>
        <v>361</v>
      </c>
      <c r="AG217" s="58">
        <f t="shared" si="41"/>
        <v>208</v>
      </c>
      <c r="AH217" s="58">
        <f t="shared" si="41"/>
        <v>569</v>
      </c>
    </row>
    <row r="218" spans="1:34" ht="27.75">
      <c r="A218" s="183"/>
      <c r="B218" s="183"/>
      <c r="C218" s="38" t="s">
        <v>26</v>
      </c>
      <c r="D218" s="58">
        <f>D215+D201</f>
        <v>0</v>
      </c>
      <c r="E218" s="58">
        <f aca="true" t="shared" si="42" ref="E218:AH218">E215+E201</f>
        <v>0</v>
      </c>
      <c r="F218" s="58">
        <f t="shared" si="42"/>
        <v>0</v>
      </c>
      <c r="G218" s="58">
        <f t="shared" si="42"/>
        <v>0</v>
      </c>
      <c r="H218" s="58">
        <f t="shared" si="42"/>
        <v>1</v>
      </c>
      <c r="I218" s="58">
        <f t="shared" si="42"/>
        <v>0</v>
      </c>
      <c r="J218" s="58">
        <f t="shared" si="42"/>
        <v>0</v>
      </c>
      <c r="K218" s="58">
        <f t="shared" si="42"/>
        <v>0</v>
      </c>
      <c r="L218" s="58">
        <f t="shared" si="42"/>
        <v>0</v>
      </c>
      <c r="M218" s="58">
        <f t="shared" si="42"/>
        <v>0</v>
      </c>
      <c r="N218" s="58">
        <f t="shared" si="42"/>
        <v>0</v>
      </c>
      <c r="O218" s="58">
        <f t="shared" si="42"/>
        <v>0</v>
      </c>
      <c r="P218" s="58">
        <f t="shared" si="42"/>
        <v>0</v>
      </c>
      <c r="Q218" s="58">
        <f t="shared" si="42"/>
        <v>0</v>
      </c>
      <c r="R218" s="58">
        <f t="shared" si="42"/>
        <v>0</v>
      </c>
      <c r="S218" s="58">
        <f t="shared" si="42"/>
        <v>0</v>
      </c>
      <c r="T218" s="58">
        <f t="shared" si="42"/>
        <v>0</v>
      </c>
      <c r="U218" s="58">
        <f t="shared" si="42"/>
        <v>0</v>
      </c>
      <c r="V218" s="58">
        <f t="shared" si="42"/>
        <v>1</v>
      </c>
      <c r="W218" s="58">
        <f t="shared" si="42"/>
        <v>0</v>
      </c>
      <c r="X218" s="58">
        <f t="shared" si="42"/>
        <v>0</v>
      </c>
      <c r="Y218" s="58">
        <f t="shared" si="42"/>
        <v>0</v>
      </c>
      <c r="Z218" s="58">
        <f t="shared" si="42"/>
        <v>0</v>
      </c>
      <c r="AA218" s="58">
        <f t="shared" si="42"/>
        <v>0</v>
      </c>
      <c r="AB218" s="58">
        <f t="shared" si="42"/>
        <v>0</v>
      </c>
      <c r="AC218" s="58">
        <f t="shared" si="42"/>
        <v>0</v>
      </c>
      <c r="AD218" s="58">
        <f t="shared" si="42"/>
        <v>0</v>
      </c>
      <c r="AE218" s="58">
        <f t="shared" si="42"/>
        <v>0</v>
      </c>
      <c r="AF218" s="58">
        <f t="shared" si="42"/>
        <v>2</v>
      </c>
      <c r="AG218" s="58">
        <f t="shared" si="42"/>
        <v>0</v>
      </c>
      <c r="AH218" s="58">
        <f t="shared" si="42"/>
        <v>2</v>
      </c>
    </row>
  </sheetData>
  <sheetProtection/>
  <mergeCells count="144">
    <mergeCell ref="A203:B205"/>
    <mergeCell ref="B151:B153"/>
    <mergeCell ref="B154:B156"/>
    <mergeCell ref="A149:A171"/>
    <mergeCell ref="B169:B171"/>
    <mergeCell ref="B165:B166"/>
    <mergeCell ref="B178:B179"/>
    <mergeCell ref="B180:B181"/>
    <mergeCell ref="B182:B183"/>
    <mergeCell ref="B184:B185"/>
    <mergeCell ref="A1:AH1"/>
    <mergeCell ref="AD2:AE2"/>
    <mergeCell ref="B69:B70"/>
    <mergeCell ref="B139:B140"/>
    <mergeCell ref="B28:B29"/>
    <mergeCell ref="B38:B39"/>
    <mergeCell ref="J2:K2"/>
    <mergeCell ref="L2:M2"/>
    <mergeCell ref="B71:B72"/>
    <mergeCell ref="B22:B23"/>
    <mergeCell ref="A61:B62"/>
    <mergeCell ref="B40:B42"/>
    <mergeCell ref="B43:B45"/>
    <mergeCell ref="B58:B60"/>
    <mergeCell ref="A38:A42"/>
    <mergeCell ref="A43:A60"/>
    <mergeCell ref="A101:B102"/>
    <mergeCell ref="A100:B100"/>
    <mergeCell ref="A99:B99"/>
    <mergeCell ref="A96:B98"/>
    <mergeCell ref="A91:B91"/>
    <mergeCell ref="A92:B92"/>
    <mergeCell ref="A93:B95"/>
    <mergeCell ref="A89:B90"/>
    <mergeCell ref="V2:W2"/>
    <mergeCell ref="B73:B74"/>
    <mergeCell ref="B50:B51"/>
    <mergeCell ref="N2:O2"/>
    <mergeCell ref="P2:Q2"/>
    <mergeCell ref="B46:B47"/>
    <mergeCell ref="A36:B37"/>
    <mergeCell ref="A63:A78"/>
    <mergeCell ref="B77:B78"/>
    <mergeCell ref="F2:G2"/>
    <mergeCell ref="AB2:AC2"/>
    <mergeCell ref="AF2:AH2"/>
    <mergeCell ref="A6:B7"/>
    <mergeCell ref="A4:B5"/>
    <mergeCell ref="D2:E2"/>
    <mergeCell ref="H2:I2"/>
    <mergeCell ref="R2:S2"/>
    <mergeCell ref="T2:U2"/>
    <mergeCell ref="X2:Y2"/>
    <mergeCell ref="A10:B11"/>
    <mergeCell ref="B30:B31"/>
    <mergeCell ref="B26:B27"/>
    <mergeCell ref="Z2:AA2"/>
    <mergeCell ref="A34:B35"/>
    <mergeCell ref="A32:B33"/>
    <mergeCell ref="B18:B19"/>
    <mergeCell ref="A14:A25"/>
    <mergeCell ref="A26:A31"/>
    <mergeCell ref="A12:B13"/>
    <mergeCell ref="A83:B84"/>
    <mergeCell ref="A81:B82"/>
    <mergeCell ref="B54:B55"/>
    <mergeCell ref="B48:B49"/>
    <mergeCell ref="B52:B53"/>
    <mergeCell ref="A79:B80"/>
    <mergeCell ref="B67:B68"/>
    <mergeCell ref="B56:B57"/>
    <mergeCell ref="B75:B76"/>
    <mergeCell ref="B63:B64"/>
    <mergeCell ref="N113:O113"/>
    <mergeCell ref="P113:Q113"/>
    <mergeCell ref="A8:B9"/>
    <mergeCell ref="B16:B17"/>
    <mergeCell ref="B14:B15"/>
    <mergeCell ref="A106:B108"/>
    <mergeCell ref="A103:B105"/>
    <mergeCell ref="B65:B66"/>
    <mergeCell ref="A87:B88"/>
    <mergeCell ref="A85:B86"/>
    <mergeCell ref="Z113:AA113"/>
    <mergeCell ref="AB113:AC113"/>
    <mergeCell ref="B24:B25"/>
    <mergeCell ref="B20:B21"/>
    <mergeCell ref="A112:AH112"/>
    <mergeCell ref="D113:E113"/>
    <mergeCell ref="F113:G113"/>
    <mergeCell ref="H113:I113"/>
    <mergeCell ref="J113:K113"/>
    <mergeCell ref="L113:M113"/>
    <mergeCell ref="AD113:AE113"/>
    <mergeCell ref="AF113:AH113"/>
    <mergeCell ref="A115:B116"/>
    <mergeCell ref="A117:B118"/>
    <mergeCell ref="A119:B120"/>
    <mergeCell ref="A121:B122"/>
    <mergeCell ref="R113:S113"/>
    <mergeCell ref="T113:U113"/>
    <mergeCell ref="V113:W113"/>
    <mergeCell ref="X113:Y113"/>
    <mergeCell ref="A123:B124"/>
    <mergeCell ref="A125:A136"/>
    <mergeCell ref="B125:B126"/>
    <mergeCell ref="B127:B128"/>
    <mergeCell ref="B129:B130"/>
    <mergeCell ref="B131:B132"/>
    <mergeCell ref="B133:B134"/>
    <mergeCell ref="B135:B136"/>
    <mergeCell ref="A137:A142"/>
    <mergeCell ref="B137:B138"/>
    <mergeCell ref="B141:B142"/>
    <mergeCell ref="A143:B144"/>
    <mergeCell ref="A145:B146"/>
    <mergeCell ref="A147:B148"/>
    <mergeCell ref="B186:B187"/>
    <mergeCell ref="B149:B150"/>
    <mergeCell ref="B157:B158"/>
    <mergeCell ref="B159:B160"/>
    <mergeCell ref="B161:B162"/>
    <mergeCell ref="B163:B164"/>
    <mergeCell ref="B167:B168"/>
    <mergeCell ref="A210:B210"/>
    <mergeCell ref="A172:B173"/>
    <mergeCell ref="A188:B189"/>
    <mergeCell ref="A190:B191"/>
    <mergeCell ref="A192:B193"/>
    <mergeCell ref="A194:B195"/>
    <mergeCell ref="A196:B197"/>
    <mergeCell ref="A174:A187"/>
    <mergeCell ref="B174:B175"/>
    <mergeCell ref="B176:B177"/>
    <mergeCell ref="A2:C3"/>
    <mergeCell ref="A113:C114"/>
    <mergeCell ref="A198:B199"/>
    <mergeCell ref="A211:B212"/>
    <mergeCell ref="A213:B215"/>
    <mergeCell ref="A216:B218"/>
    <mergeCell ref="A200:B201"/>
    <mergeCell ref="A202:B202"/>
    <mergeCell ref="A206:B208"/>
    <mergeCell ref="A209:B209"/>
  </mergeCells>
  <printOptions horizontalCentered="1" verticalCentered="1"/>
  <pageMargins left="0.07874015748031496" right="0.1968503937007874" top="0" bottom="0" header="0" footer="0"/>
  <pageSetup horizontalDpi="600" verticalDpi="600" orientation="landscape" scale="55" r:id="rId1"/>
  <rowBreaks count="7" manualBreakCount="7">
    <brk id="13" max="31" man="1"/>
    <brk id="25" max="255" man="1"/>
    <brk id="42" max="255" man="1"/>
    <brk id="62" max="255" man="1"/>
    <brk id="78" max="255" man="1"/>
    <brk id="90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6:AG62"/>
  <sheetViews>
    <sheetView rightToLeft="1" zoomScale="70" zoomScaleNormal="70" zoomScalePageLayoutView="0" workbookViewId="0" topLeftCell="L1">
      <selection activeCell="AC48" sqref="AC47:AC48"/>
    </sheetView>
  </sheetViews>
  <sheetFormatPr defaultColWidth="16.7109375" defaultRowHeight="15"/>
  <cols>
    <col min="1" max="1" width="8.140625" style="88" bestFit="1" customWidth="1"/>
    <col min="2" max="2" width="21.421875" style="88" bestFit="1" customWidth="1"/>
    <col min="3" max="3" width="8.140625" style="88" bestFit="1" customWidth="1"/>
    <col min="4" max="4" width="14.00390625" style="88" customWidth="1"/>
    <col min="5" max="5" width="12.57421875" style="88" customWidth="1"/>
    <col min="6" max="6" width="13.57421875" style="88" customWidth="1"/>
    <col min="7" max="7" width="14.421875" style="88" customWidth="1"/>
    <col min="8" max="8" width="11.57421875" style="88" customWidth="1"/>
    <col min="9" max="9" width="15.28125" style="88" customWidth="1"/>
    <col min="10" max="10" width="17.140625" style="88" customWidth="1"/>
    <col min="11" max="11" width="16.28125" style="88" customWidth="1"/>
    <col min="12" max="12" width="9.140625" style="88" customWidth="1"/>
    <col min="13" max="13" width="9.28125" style="88" customWidth="1"/>
    <col min="14" max="14" width="10.00390625" style="88" customWidth="1"/>
    <col min="15" max="15" width="7.8515625" style="88" customWidth="1"/>
    <col min="16" max="16" width="9.7109375" style="88" customWidth="1"/>
    <col min="17" max="17" width="14.140625" style="88" customWidth="1"/>
    <col min="18" max="18" width="13.28125" style="88" customWidth="1"/>
    <col min="19" max="19" width="16.00390625" style="88" customWidth="1"/>
    <col min="20" max="20" width="9.57421875" style="88" customWidth="1"/>
    <col min="21" max="21" width="11.140625" style="88" customWidth="1"/>
    <col min="22" max="22" width="11.57421875" style="88" customWidth="1"/>
    <col min="23" max="23" width="13.00390625" style="88" customWidth="1"/>
    <col min="24" max="24" width="15.00390625" style="88" customWidth="1"/>
    <col min="25" max="26" width="10.57421875" style="88" customWidth="1"/>
    <col min="27" max="27" width="11.57421875" style="88" customWidth="1"/>
    <col min="28" max="28" width="9.7109375" style="88" customWidth="1"/>
    <col min="29" max="29" width="10.57421875" style="88" customWidth="1"/>
    <col min="30" max="30" width="9.57421875" style="88" customWidth="1"/>
    <col min="31" max="31" width="10.421875" style="88" customWidth="1"/>
    <col min="32" max="32" width="13.57421875" style="88" customWidth="1"/>
    <col min="33" max="33" width="17.28125" style="88" customWidth="1"/>
    <col min="34" max="16384" width="16.7109375" style="88" customWidth="1"/>
  </cols>
  <sheetData>
    <row r="6" spans="3:11" ht="27.75">
      <c r="C6" s="234" t="s">
        <v>339</v>
      </c>
      <c r="D6" s="234"/>
      <c r="E6" s="234"/>
      <c r="F6" s="234"/>
      <c r="G6" s="234"/>
      <c r="H6" s="234"/>
      <c r="I6" s="234"/>
      <c r="J6" s="234"/>
      <c r="K6" s="234"/>
    </row>
    <row r="7" spans="3:11" ht="27.75">
      <c r="C7" s="175" t="s">
        <v>3</v>
      </c>
      <c r="D7" s="175" t="s">
        <v>142</v>
      </c>
      <c r="E7" s="175"/>
      <c r="F7" s="175" t="s">
        <v>25</v>
      </c>
      <c r="G7" s="175"/>
      <c r="H7" s="175"/>
      <c r="I7" s="175" t="s">
        <v>32</v>
      </c>
      <c r="J7" s="175"/>
      <c r="K7" s="175"/>
    </row>
    <row r="8" spans="3:11" ht="27.75">
      <c r="C8" s="175"/>
      <c r="D8" s="175"/>
      <c r="E8" s="175"/>
      <c r="F8" s="85" t="s">
        <v>1</v>
      </c>
      <c r="G8" s="85" t="s">
        <v>2</v>
      </c>
      <c r="H8" s="85" t="s">
        <v>85</v>
      </c>
      <c r="I8" s="85" t="s">
        <v>1</v>
      </c>
      <c r="J8" s="85" t="s">
        <v>2</v>
      </c>
      <c r="K8" s="85" t="s">
        <v>85</v>
      </c>
    </row>
    <row r="9" spans="3:11" ht="27.75">
      <c r="C9" s="221" t="s">
        <v>143</v>
      </c>
      <c r="D9" s="221" t="s">
        <v>136</v>
      </c>
      <c r="E9" s="221"/>
      <c r="F9" s="83">
        <v>4995</v>
      </c>
      <c r="G9" s="83">
        <v>8891</v>
      </c>
      <c r="H9" s="85">
        <f>F9+G9</f>
        <v>13886</v>
      </c>
      <c r="I9" s="83">
        <v>193</v>
      </c>
      <c r="J9" s="83">
        <v>406</v>
      </c>
      <c r="K9" s="85">
        <f>I9+J9</f>
        <v>599</v>
      </c>
    </row>
    <row r="10" spans="3:11" ht="27.75">
      <c r="C10" s="221"/>
      <c r="D10" s="221" t="s">
        <v>58</v>
      </c>
      <c r="E10" s="221"/>
      <c r="F10" s="83">
        <v>3585</v>
      </c>
      <c r="G10" s="83">
        <v>2532</v>
      </c>
      <c r="H10" s="85">
        <f aca="true" t="shared" si="0" ref="H10:H17">F10+G10</f>
        <v>6117</v>
      </c>
      <c r="I10" s="83">
        <v>28</v>
      </c>
      <c r="J10" s="83">
        <v>29</v>
      </c>
      <c r="K10" s="85">
        <f aca="true" t="shared" si="1" ref="K10:K17">I10+J10</f>
        <v>57</v>
      </c>
    </row>
    <row r="11" spans="3:11" ht="27.75">
      <c r="C11" s="219" t="s">
        <v>144</v>
      </c>
      <c r="D11" s="221" t="s">
        <v>137</v>
      </c>
      <c r="E11" s="221"/>
      <c r="F11" s="83">
        <v>7938</v>
      </c>
      <c r="G11" s="83">
        <v>4375</v>
      </c>
      <c r="H11" s="85">
        <f t="shared" si="0"/>
        <v>12313</v>
      </c>
      <c r="I11" s="83">
        <v>647</v>
      </c>
      <c r="J11" s="83">
        <v>438</v>
      </c>
      <c r="K11" s="85">
        <f t="shared" si="1"/>
        <v>1085</v>
      </c>
    </row>
    <row r="12" spans="3:11" ht="27.75">
      <c r="C12" s="220"/>
      <c r="D12" s="232" t="s">
        <v>337</v>
      </c>
      <c r="E12" s="233"/>
      <c r="F12" s="83">
        <v>744</v>
      </c>
      <c r="G12" s="83">
        <v>256</v>
      </c>
      <c r="H12" s="85">
        <f t="shared" si="0"/>
        <v>1000</v>
      </c>
      <c r="I12" s="83">
        <v>744</v>
      </c>
      <c r="J12" s="83">
        <v>256</v>
      </c>
      <c r="K12" s="85">
        <f t="shared" si="1"/>
        <v>1000</v>
      </c>
    </row>
    <row r="13" spans="3:11" ht="27.75">
      <c r="C13" s="221" t="s">
        <v>113</v>
      </c>
      <c r="D13" s="221" t="s">
        <v>138</v>
      </c>
      <c r="E13" s="221"/>
      <c r="F13" s="83">
        <v>370</v>
      </c>
      <c r="G13" s="83">
        <v>341</v>
      </c>
      <c r="H13" s="85">
        <f t="shared" si="0"/>
        <v>711</v>
      </c>
      <c r="I13" s="83">
        <v>0</v>
      </c>
      <c r="J13" s="83">
        <v>0</v>
      </c>
      <c r="K13" s="85">
        <f t="shared" si="1"/>
        <v>0</v>
      </c>
    </row>
    <row r="14" spans="3:11" ht="27.75">
      <c r="C14" s="221"/>
      <c r="D14" s="221" t="s">
        <v>139</v>
      </c>
      <c r="E14" s="221"/>
      <c r="F14" s="83">
        <v>3187</v>
      </c>
      <c r="G14" s="83">
        <v>7307</v>
      </c>
      <c r="H14" s="85">
        <f t="shared" si="0"/>
        <v>10494</v>
      </c>
      <c r="I14" s="83">
        <v>38</v>
      </c>
      <c r="J14" s="83">
        <v>722</v>
      </c>
      <c r="K14" s="85">
        <f t="shared" si="1"/>
        <v>760</v>
      </c>
    </row>
    <row r="15" spans="3:11" ht="27.75">
      <c r="C15" s="83" t="s">
        <v>145</v>
      </c>
      <c r="D15" s="221" t="s">
        <v>140</v>
      </c>
      <c r="E15" s="221"/>
      <c r="F15" s="83">
        <v>10526</v>
      </c>
      <c r="G15" s="83">
        <v>6618</v>
      </c>
      <c r="H15" s="85">
        <f t="shared" si="0"/>
        <v>17144</v>
      </c>
      <c r="I15" s="83">
        <v>648</v>
      </c>
      <c r="J15" s="83">
        <v>248</v>
      </c>
      <c r="K15" s="85">
        <f t="shared" si="1"/>
        <v>896</v>
      </c>
    </row>
    <row r="16" spans="3:11" ht="27.75">
      <c r="C16" s="221" t="s">
        <v>141</v>
      </c>
      <c r="D16" s="221"/>
      <c r="E16" s="221"/>
      <c r="F16" s="83">
        <v>1121</v>
      </c>
      <c r="G16" s="83">
        <v>473</v>
      </c>
      <c r="H16" s="85">
        <f t="shared" si="0"/>
        <v>1594</v>
      </c>
      <c r="I16" s="83">
        <v>265</v>
      </c>
      <c r="J16" s="83">
        <v>112</v>
      </c>
      <c r="K16" s="85">
        <f t="shared" si="1"/>
        <v>377</v>
      </c>
    </row>
    <row r="17" spans="3:11" ht="27.75">
      <c r="C17" s="229" t="s">
        <v>0</v>
      </c>
      <c r="D17" s="230"/>
      <c r="E17" s="231"/>
      <c r="F17" s="85">
        <f>SUM(F9:F16)</f>
        <v>32466</v>
      </c>
      <c r="G17" s="85">
        <f>SUM(G9:G16)</f>
        <v>30793</v>
      </c>
      <c r="H17" s="85">
        <f t="shared" si="0"/>
        <v>63259</v>
      </c>
      <c r="I17" s="85">
        <f>SUM(I9:I16)</f>
        <v>2563</v>
      </c>
      <c r="J17" s="85">
        <f>SUM(J9:J16)</f>
        <v>2211</v>
      </c>
      <c r="K17" s="85">
        <f t="shared" si="1"/>
        <v>4774</v>
      </c>
    </row>
    <row r="22" spans="1:15" ht="27.75">
      <c r="A22" s="182" t="s">
        <v>340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spans="1:19" ht="27.75">
      <c r="A23" s="175" t="s">
        <v>3</v>
      </c>
      <c r="B23" s="175" t="s">
        <v>142</v>
      </c>
      <c r="C23" s="174" t="s">
        <v>4</v>
      </c>
      <c r="D23" s="174"/>
      <c r="E23" s="174" t="s">
        <v>5</v>
      </c>
      <c r="F23" s="174"/>
      <c r="G23" s="174" t="s">
        <v>6</v>
      </c>
      <c r="H23" s="174"/>
      <c r="I23" s="174" t="s">
        <v>175</v>
      </c>
      <c r="J23" s="174"/>
      <c r="K23" s="174" t="s">
        <v>200</v>
      </c>
      <c r="L23" s="174"/>
      <c r="M23" s="174" t="s">
        <v>28</v>
      </c>
      <c r="N23" s="174"/>
      <c r="O23" s="174" t="s">
        <v>29</v>
      </c>
      <c r="P23" s="174"/>
      <c r="Q23" s="174" t="s">
        <v>0</v>
      </c>
      <c r="R23" s="174"/>
      <c r="S23" s="174"/>
    </row>
    <row r="24" spans="1:19" ht="27.75">
      <c r="A24" s="175"/>
      <c r="B24" s="175"/>
      <c r="C24" s="84" t="s">
        <v>9</v>
      </c>
      <c r="D24" s="84" t="s">
        <v>2</v>
      </c>
      <c r="E24" s="84" t="s">
        <v>9</v>
      </c>
      <c r="F24" s="84" t="s">
        <v>2</v>
      </c>
      <c r="G24" s="84" t="s">
        <v>9</v>
      </c>
      <c r="H24" s="84" t="s">
        <v>2</v>
      </c>
      <c r="I24" s="84" t="s">
        <v>9</v>
      </c>
      <c r="J24" s="84" t="s">
        <v>2</v>
      </c>
      <c r="K24" s="84" t="s">
        <v>9</v>
      </c>
      <c r="L24" s="84" t="s">
        <v>2</v>
      </c>
      <c r="M24" s="84" t="s">
        <v>9</v>
      </c>
      <c r="N24" s="84" t="s">
        <v>2</v>
      </c>
      <c r="O24" s="84" t="s">
        <v>9</v>
      </c>
      <c r="P24" s="84" t="s">
        <v>2</v>
      </c>
      <c r="Q24" s="84" t="s">
        <v>9</v>
      </c>
      <c r="R24" s="84" t="s">
        <v>2</v>
      </c>
      <c r="S24" s="85" t="s">
        <v>24</v>
      </c>
    </row>
    <row r="25" spans="1:19" ht="27.75">
      <c r="A25" s="221" t="s">
        <v>143</v>
      </c>
      <c r="B25" s="82" t="s">
        <v>136</v>
      </c>
      <c r="C25" s="82">
        <v>4676</v>
      </c>
      <c r="D25" s="82">
        <v>8562</v>
      </c>
      <c r="E25" s="82">
        <v>263</v>
      </c>
      <c r="F25" s="82">
        <v>268</v>
      </c>
      <c r="G25" s="82">
        <v>0</v>
      </c>
      <c r="H25" s="82">
        <v>0</v>
      </c>
      <c r="I25" s="82">
        <v>16</v>
      </c>
      <c r="J25" s="82">
        <v>15</v>
      </c>
      <c r="K25" s="82">
        <v>20</v>
      </c>
      <c r="L25" s="82">
        <v>31</v>
      </c>
      <c r="M25" s="82">
        <v>18</v>
      </c>
      <c r="N25" s="82">
        <v>12</v>
      </c>
      <c r="O25" s="82">
        <v>2</v>
      </c>
      <c r="P25" s="82">
        <v>3</v>
      </c>
      <c r="Q25" s="84">
        <f>C25+E25+G25+I25+K25+M25+O25</f>
        <v>4995</v>
      </c>
      <c r="R25" s="84">
        <f>D25+F25+H25+J25+L25+N25+P25</f>
        <v>8891</v>
      </c>
      <c r="S25" s="85">
        <f>Q25+R25</f>
        <v>13886</v>
      </c>
    </row>
    <row r="26" spans="1:21" ht="27.75">
      <c r="A26" s="221"/>
      <c r="B26" s="82" t="s">
        <v>58</v>
      </c>
      <c r="C26" s="82">
        <v>3246</v>
      </c>
      <c r="D26" s="82">
        <v>2248</v>
      </c>
      <c r="E26" s="82">
        <v>321</v>
      </c>
      <c r="F26" s="82">
        <v>270</v>
      </c>
      <c r="G26" s="82">
        <v>1</v>
      </c>
      <c r="H26" s="82">
        <v>1</v>
      </c>
      <c r="I26" s="82">
        <v>5</v>
      </c>
      <c r="J26" s="82">
        <v>1</v>
      </c>
      <c r="K26" s="82">
        <v>3</v>
      </c>
      <c r="L26" s="82">
        <v>3</v>
      </c>
      <c r="M26" s="82">
        <v>6</v>
      </c>
      <c r="N26" s="82">
        <v>6</v>
      </c>
      <c r="O26" s="82">
        <v>3</v>
      </c>
      <c r="P26" s="82">
        <v>3</v>
      </c>
      <c r="Q26" s="84">
        <f aca="true" t="shared" si="2" ref="Q26:Q33">C26+E26+G26+I26+K26+M26+O26</f>
        <v>3585</v>
      </c>
      <c r="R26" s="84">
        <f aca="true" t="shared" si="3" ref="R26:R33">D26+F26+H26+J26+L26+N26+P26</f>
        <v>2532</v>
      </c>
      <c r="S26" s="85">
        <f aca="true" t="shared" si="4" ref="S26:S33">Q26+R26</f>
        <v>6117</v>
      </c>
      <c r="T26" s="8"/>
      <c r="U26" s="8"/>
    </row>
    <row r="27" spans="1:21" ht="27.75">
      <c r="A27" s="219" t="s">
        <v>144</v>
      </c>
      <c r="B27" s="82" t="s">
        <v>137</v>
      </c>
      <c r="C27" s="60">
        <v>7289</v>
      </c>
      <c r="D27" s="60">
        <v>3978</v>
      </c>
      <c r="E27" s="60">
        <v>526</v>
      </c>
      <c r="F27" s="60">
        <v>338</v>
      </c>
      <c r="G27" s="60">
        <v>25</v>
      </c>
      <c r="H27" s="60">
        <v>17</v>
      </c>
      <c r="I27" s="60">
        <v>14</v>
      </c>
      <c r="J27" s="60">
        <v>13</v>
      </c>
      <c r="K27" s="60">
        <v>12</v>
      </c>
      <c r="L27" s="60">
        <v>13</v>
      </c>
      <c r="M27" s="60">
        <v>71</v>
      </c>
      <c r="N27" s="60">
        <v>16</v>
      </c>
      <c r="O27" s="60">
        <v>1</v>
      </c>
      <c r="P27" s="60">
        <v>0</v>
      </c>
      <c r="Q27" s="84">
        <f t="shared" si="2"/>
        <v>7938</v>
      </c>
      <c r="R27" s="84">
        <f t="shared" si="3"/>
        <v>4375</v>
      </c>
      <c r="S27" s="85">
        <f t="shared" si="4"/>
        <v>12313</v>
      </c>
      <c r="T27" s="86"/>
      <c r="U27" s="86"/>
    </row>
    <row r="28" spans="1:21" ht="55.5">
      <c r="A28" s="220"/>
      <c r="B28" s="82" t="s">
        <v>338</v>
      </c>
      <c r="C28" s="60">
        <v>706</v>
      </c>
      <c r="D28" s="60">
        <v>236</v>
      </c>
      <c r="E28" s="60">
        <v>28</v>
      </c>
      <c r="F28" s="60">
        <v>17</v>
      </c>
      <c r="G28" s="60">
        <v>1</v>
      </c>
      <c r="H28" s="60">
        <v>0</v>
      </c>
      <c r="I28" s="60">
        <v>1</v>
      </c>
      <c r="J28" s="60">
        <v>2</v>
      </c>
      <c r="K28" s="60">
        <v>5</v>
      </c>
      <c r="L28" s="60">
        <v>0</v>
      </c>
      <c r="M28" s="60">
        <v>2</v>
      </c>
      <c r="N28" s="60">
        <v>1</v>
      </c>
      <c r="O28" s="60">
        <v>1</v>
      </c>
      <c r="P28" s="60">
        <v>0</v>
      </c>
      <c r="Q28" s="84">
        <f t="shared" si="2"/>
        <v>744</v>
      </c>
      <c r="R28" s="84">
        <f t="shared" si="3"/>
        <v>256</v>
      </c>
      <c r="S28" s="85">
        <f t="shared" si="4"/>
        <v>1000</v>
      </c>
      <c r="T28" s="86"/>
      <c r="U28" s="86"/>
    </row>
    <row r="29" spans="1:21" ht="27.75">
      <c r="A29" s="221" t="s">
        <v>113</v>
      </c>
      <c r="B29" s="82" t="s">
        <v>138</v>
      </c>
      <c r="C29" s="60">
        <v>296</v>
      </c>
      <c r="D29" s="60">
        <v>269</v>
      </c>
      <c r="E29" s="60">
        <v>73</v>
      </c>
      <c r="F29" s="60">
        <v>72</v>
      </c>
      <c r="G29" s="60">
        <v>1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84">
        <f t="shared" si="2"/>
        <v>370</v>
      </c>
      <c r="R29" s="84">
        <f t="shared" si="3"/>
        <v>341</v>
      </c>
      <c r="S29" s="85">
        <f t="shared" si="4"/>
        <v>711</v>
      </c>
      <c r="T29" s="86"/>
      <c r="U29" s="86"/>
    </row>
    <row r="30" spans="1:21" ht="27.75">
      <c r="A30" s="221"/>
      <c r="B30" s="82" t="s">
        <v>139</v>
      </c>
      <c r="C30" s="60">
        <v>2726</v>
      </c>
      <c r="D30" s="60">
        <v>6185</v>
      </c>
      <c r="E30" s="60">
        <v>461</v>
      </c>
      <c r="F30" s="60">
        <v>1058</v>
      </c>
      <c r="G30" s="60">
        <v>0</v>
      </c>
      <c r="H30" s="60">
        <v>3</v>
      </c>
      <c r="I30" s="60">
        <v>0</v>
      </c>
      <c r="J30" s="60">
        <v>24</v>
      </c>
      <c r="K30" s="60">
        <v>0</v>
      </c>
      <c r="L30" s="60">
        <v>5</v>
      </c>
      <c r="M30" s="60">
        <v>0</v>
      </c>
      <c r="N30" s="60">
        <v>26</v>
      </c>
      <c r="O30" s="60">
        <v>0</v>
      </c>
      <c r="P30" s="60">
        <v>6</v>
      </c>
      <c r="Q30" s="84">
        <f t="shared" si="2"/>
        <v>3187</v>
      </c>
      <c r="R30" s="84">
        <f t="shared" si="3"/>
        <v>7307</v>
      </c>
      <c r="S30" s="85">
        <f t="shared" si="4"/>
        <v>10494</v>
      </c>
      <c r="T30" s="86"/>
      <c r="U30" s="86"/>
    </row>
    <row r="31" spans="1:21" ht="27.75">
      <c r="A31" s="83" t="s">
        <v>145</v>
      </c>
      <c r="B31" s="82" t="s">
        <v>140</v>
      </c>
      <c r="C31" s="60">
        <v>10236</v>
      </c>
      <c r="D31" s="60">
        <v>6551</v>
      </c>
      <c r="E31" s="60">
        <v>224</v>
      </c>
      <c r="F31" s="60">
        <v>58</v>
      </c>
      <c r="G31" s="60">
        <v>7</v>
      </c>
      <c r="H31" s="60">
        <v>2</v>
      </c>
      <c r="I31" s="60">
        <v>5</v>
      </c>
      <c r="J31" s="60">
        <v>3</v>
      </c>
      <c r="K31" s="60">
        <v>5</v>
      </c>
      <c r="L31" s="60">
        <v>2</v>
      </c>
      <c r="M31" s="60">
        <v>49</v>
      </c>
      <c r="N31" s="60">
        <v>2</v>
      </c>
      <c r="O31" s="60">
        <v>0</v>
      </c>
      <c r="P31" s="82">
        <v>0</v>
      </c>
      <c r="Q31" s="84">
        <f t="shared" si="2"/>
        <v>10526</v>
      </c>
      <c r="R31" s="84">
        <f t="shared" si="3"/>
        <v>6618</v>
      </c>
      <c r="S31" s="85">
        <f t="shared" si="4"/>
        <v>17144</v>
      </c>
      <c r="T31" s="8"/>
      <c r="U31" s="8"/>
    </row>
    <row r="32" spans="1:21" ht="27.75">
      <c r="A32" s="221" t="s">
        <v>141</v>
      </c>
      <c r="B32" s="221"/>
      <c r="C32" s="60">
        <v>1078</v>
      </c>
      <c r="D32" s="60">
        <v>449</v>
      </c>
      <c r="E32" s="60">
        <v>31</v>
      </c>
      <c r="F32" s="60">
        <v>12</v>
      </c>
      <c r="G32" s="60">
        <v>0</v>
      </c>
      <c r="H32" s="60">
        <v>2</v>
      </c>
      <c r="I32" s="60">
        <v>1</v>
      </c>
      <c r="J32" s="60">
        <v>2</v>
      </c>
      <c r="K32" s="60">
        <v>5</v>
      </c>
      <c r="L32" s="60">
        <v>2</v>
      </c>
      <c r="M32" s="60">
        <v>3</v>
      </c>
      <c r="N32" s="60">
        <v>5</v>
      </c>
      <c r="O32" s="60">
        <v>3</v>
      </c>
      <c r="P32" s="60">
        <v>1</v>
      </c>
      <c r="Q32" s="84">
        <f t="shared" si="2"/>
        <v>1121</v>
      </c>
      <c r="R32" s="84">
        <f t="shared" si="3"/>
        <v>473</v>
      </c>
      <c r="S32" s="85">
        <f t="shared" si="4"/>
        <v>1594</v>
      </c>
      <c r="T32" s="86"/>
      <c r="U32" s="86"/>
    </row>
    <row r="33" spans="1:21" ht="27.75">
      <c r="A33" s="175" t="s">
        <v>0</v>
      </c>
      <c r="B33" s="175"/>
      <c r="C33" s="84">
        <f>SUM(C25:C32)</f>
        <v>30253</v>
      </c>
      <c r="D33" s="84">
        <f aca="true" t="shared" si="5" ref="D33:P33">SUM(D25:D32)</f>
        <v>28478</v>
      </c>
      <c r="E33" s="84">
        <f t="shared" si="5"/>
        <v>1927</v>
      </c>
      <c r="F33" s="84">
        <f t="shared" si="5"/>
        <v>2093</v>
      </c>
      <c r="G33" s="84">
        <f t="shared" si="5"/>
        <v>35</v>
      </c>
      <c r="H33" s="84">
        <f t="shared" si="5"/>
        <v>25</v>
      </c>
      <c r="I33" s="84">
        <f t="shared" si="5"/>
        <v>42</v>
      </c>
      <c r="J33" s="84">
        <f t="shared" si="5"/>
        <v>60</v>
      </c>
      <c r="K33" s="84">
        <f t="shared" si="5"/>
        <v>50</v>
      </c>
      <c r="L33" s="84">
        <f t="shared" si="5"/>
        <v>56</v>
      </c>
      <c r="M33" s="84">
        <f t="shared" si="5"/>
        <v>149</v>
      </c>
      <c r="N33" s="84">
        <f t="shared" si="5"/>
        <v>68</v>
      </c>
      <c r="O33" s="84">
        <f t="shared" si="5"/>
        <v>10</v>
      </c>
      <c r="P33" s="84">
        <f t="shared" si="5"/>
        <v>13</v>
      </c>
      <c r="Q33" s="84">
        <f t="shared" si="2"/>
        <v>32466</v>
      </c>
      <c r="R33" s="84">
        <f t="shared" si="3"/>
        <v>30793</v>
      </c>
      <c r="S33" s="85">
        <f t="shared" si="4"/>
        <v>63259</v>
      </c>
      <c r="T33" s="86"/>
      <c r="U33" s="86"/>
    </row>
    <row r="34" spans="1:20" ht="27.75">
      <c r="A34" s="177"/>
      <c r="B34" s="227"/>
      <c r="C34" s="22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32" ht="27.75">
      <c r="A35" s="228" t="s">
        <v>362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</row>
    <row r="36" spans="1:24" ht="52.5" customHeight="1">
      <c r="A36" s="175" t="s">
        <v>3</v>
      </c>
      <c r="B36" s="175" t="s">
        <v>142</v>
      </c>
      <c r="C36" s="174" t="s">
        <v>179</v>
      </c>
      <c r="D36" s="174"/>
      <c r="E36" s="174"/>
      <c r="F36" s="174"/>
      <c r="G36" s="174" t="s">
        <v>180</v>
      </c>
      <c r="H36" s="174"/>
      <c r="I36" s="174"/>
      <c r="J36" s="174"/>
      <c r="K36" s="174" t="s">
        <v>181</v>
      </c>
      <c r="L36" s="174"/>
      <c r="M36" s="174"/>
      <c r="N36" s="174"/>
      <c r="O36" s="224" t="s">
        <v>182</v>
      </c>
      <c r="P36" s="225"/>
      <c r="Q36" s="225"/>
      <c r="R36" s="226"/>
      <c r="S36" s="224" t="s">
        <v>0</v>
      </c>
      <c r="T36" s="225"/>
      <c r="U36" s="225"/>
      <c r="V36" s="225"/>
      <c r="W36" s="225"/>
      <c r="X36" s="226"/>
    </row>
    <row r="37" spans="1:24" ht="27.75">
      <c r="A37" s="175"/>
      <c r="B37" s="175"/>
      <c r="C37" s="174" t="s">
        <v>185</v>
      </c>
      <c r="D37" s="174"/>
      <c r="E37" s="174" t="s">
        <v>201</v>
      </c>
      <c r="F37" s="174"/>
      <c r="G37" s="174" t="s">
        <v>187</v>
      </c>
      <c r="H37" s="174"/>
      <c r="I37" s="174" t="s">
        <v>201</v>
      </c>
      <c r="J37" s="174"/>
      <c r="K37" s="174" t="s">
        <v>187</v>
      </c>
      <c r="L37" s="174"/>
      <c r="M37" s="174" t="s">
        <v>201</v>
      </c>
      <c r="N37" s="174"/>
      <c r="O37" s="174" t="s">
        <v>187</v>
      </c>
      <c r="P37" s="174"/>
      <c r="Q37" s="174" t="s">
        <v>201</v>
      </c>
      <c r="R37" s="174"/>
      <c r="S37" s="174" t="s">
        <v>187</v>
      </c>
      <c r="T37" s="174"/>
      <c r="U37" s="84" t="s">
        <v>201</v>
      </c>
      <c r="V37" s="84"/>
      <c r="W37" s="174" t="s">
        <v>158</v>
      </c>
      <c r="X37" s="174"/>
    </row>
    <row r="38" spans="1:24" ht="27.75">
      <c r="A38" s="175"/>
      <c r="B38" s="175"/>
      <c r="C38" s="84" t="s">
        <v>1</v>
      </c>
      <c r="D38" s="84" t="s">
        <v>2</v>
      </c>
      <c r="E38" s="84" t="s">
        <v>1</v>
      </c>
      <c r="F38" s="84" t="s">
        <v>2</v>
      </c>
      <c r="G38" s="84" t="s">
        <v>1</v>
      </c>
      <c r="H38" s="84" t="s">
        <v>2</v>
      </c>
      <c r="I38" s="84" t="s">
        <v>1</v>
      </c>
      <c r="J38" s="84" t="s">
        <v>2</v>
      </c>
      <c r="K38" s="84" t="s">
        <v>1</v>
      </c>
      <c r="L38" s="84" t="s">
        <v>2</v>
      </c>
      <c r="M38" s="84" t="s">
        <v>1</v>
      </c>
      <c r="N38" s="84" t="s">
        <v>2</v>
      </c>
      <c r="O38" s="84" t="s">
        <v>1</v>
      </c>
      <c r="P38" s="84" t="s">
        <v>2</v>
      </c>
      <c r="Q38" s="84" t="s">
        <v>1</v>
      </c>
      <c r="R38" s="84" t="s">
        <v>2</v>
      </c>
      <c r="S38" s="84" t="s">
        <v>1</v>
      </c>
      <c r="T38" s="84" t="s">
        <v>2</v>
      </c>
      <c r="U38" s="84" t="s">
        <v>1</v>
      </c>
      <c r="V38" s="84" t="s">
        <v>2</v>
      </c>
      <c r="W38" s="84" t="s">
        <v>1</v>
      </c>
      <c r="X38" s="84" t="s">
        <v>2</v>
      </c>
    </row>
    <row r="39" spans="1:24" ht="27.75">
      <c r="A39" s="175" t="s">
        <v>143</v>
      </c>
      <c r="B39" s="84" t="s">
        <v>136</v>
      </c>
      <c r="C39" s="60">
        <v>193</v>
      </c>
      <c r="D39" s="60">
        <v>406</v>
      </c>
      <c r="E39" s="60">
        <v>1973</v>
      </c>
      <c r="F39" s="60">
        <v>3946</v>
      </c>
      <c r="G39" s="60">
        <v>139</v>
      </c>
      <c r="H39" s="60">
        <v>264</v>
      </c>
      <c r="I39" s="60">
        <v>889</v>
      </c>
      <c r="J39" s="60">
        <v>1349</v>
      </c>
      <c r="K39" s="60">
        <v>152</v>
      </c>
      <c r="L39" s="60">
        <v>354</v>
      </c>
      <c r="M39" s="60">
        <v>743</v>
      </c>
      <c r="N39" s="60">
        <v>1008</v>
      </c>
      <c r="O39" s="60">
        <v>157</v>
      </c>
      <c r="P39" s="60">
        <v>286</v>
      </c>
      <c r="Q39" s="60">
        <v>749</v>
      </c>
      <c r="R39" s="60">
        <v>1278</v>
      </c>
      <c r="S39" s="84">
        <f>C39+G39+K39+O39</f>
        <v>641</v>
      </c>
      <c r="T39" s="84">
        <f>D39+H39+L39+P39</f>
        <v>1310</v>
      </c>
      <c r="U39" s="84">
        <f>E39+I39+M39+Q39</f>
        <v>4354</v>
      </c>
      <c r="V39" s="84">
        <f>F39+J39+N39+R39</f>
        <v>7581</v>
      </c>
      <c r="W39" s="84">
        <f>S39+U39</f>
        <v>4995</v>
      </c>
      <c r="X39" s="84">
        <f>T39+V39</f>
        <v>8891</v>
      </c>
    </row>
    <row r="40" spans="1:24" ht="27.75">
      <c r="A40" s="175"/>
      <c r="B40" s="84" t="s">
        <v>58</v>
      </c>
      <c r="C40" s="60">
        <v>28</v>
      </c>
      <c r="D40" s="60">
        <v>29</v>
      </c>
      <c r="E40" s="60">
        <v>1533</v>
      </c>
      <c r="F40" s="60">
        <v>1157</v>
      </c>
      <c r="G40" s="60">
        <v>24</v>
      </c>
      <c r="H40" s="60">
        <v>22</v>
      </c>
      <c r="I40" s="60">
        <v>640</v>
      </c>
      <c r="J40" s="60">
        <v>469</v>
      </c>
      <c r="K40" s="60">
        <v>114</v>
      </c>
      <c r="L40" s="60">
        <v>71</v>
      </c>
      <c r="M40" s="60">
        <v>511</v>
      </c>
      <c r="N40" s="60">
        <v>309</v>
      </c>
      <c r="O40" s="60">
        <v>130</v>
      </c>
      <c r="P40" s="60">
        <v>123</v>
      </c>
      <c r="Q40" s="60">
        <v>605</v>
      </c>
      <c r="R40" s="60">
        <v>352</v>
      </c>
      <c r="S40" s="84">
        <f aca="true" t="shared" si="6" ref="S40:S47">C40+G40+K40+O40</f>
        <v>296</v>
      </c>
      <c r="T40" s="84">
        <f aca="true" t="shared" si="7" ref="T40:T47">D40+H40+L40+P40</f>
        <v>245</v>
      </c>
      <c r="U40" s="84">
        <f aca="true" t="shared" si="8" ref="U40:U47">E40+I40+M40+Q40</f>
        <v>3289</v>
      </c>
      <c r="V40" s="84">
        <f aca="true" t="shared" si="9" ref="V40:V47">F40+J40+N40+R40</f>
        <v>2287</v>
      </c>
      <c r="W40" s="84">
        <f aca="true" t="shared" si="10" ref="W40:W47">S40+U40</f>
        <v>3585</v>
      </c>
      <c r="X40" s="84">
        <f aca="true" t="shared" si="11" ref="X40:X47">T40+V40</f>
        <v>2532</v>
      </c>
    </row>
    <row r="41" spans="1:24" ht="27.75">
      <c r="A41" s="222" t="s">
        <v>144</v>
      </c>
      <c r="B41" s="84" t="s">
        <v>137</v>
      </c>
      <c r="C41" s="60">
        <v>647</v>
      </c>
      <c r="D41" s="60">
        <v>438</v>
      </c>
      <c r="E41" s="60">
        <v>3148</v>
      </c>
      <c r="F41" s="60">
        <v>803</v>
      </c>
      <c r="G41" s="60">
        <v>411</v>
      </c>
      <c r="H41" s="60">
        <v>266</v>
      </c>
      <c r="I41" s="60">
        <v>1403</v>
      </c>
      <c r="J41" s="60">
        <v>1047</v>
      </c>
      <c r="K41" s="60">
        <v>386</v>
      </c>
      <c r="L41" s="60">
        <v>221</v>
      </c>
      <c r="M41" s="60">
        <v>931</v>
      </c>
      <c r="N41" s="60">
        <v>681</v>
      </c>
      <c r="O41" s="60">
        <v>293</v>
      </c>
      <c r="P41" s="60">
        <v>253</v>
      </c>
      <c r="Q41" s="60">
        <v>719</v>
      </c>
      <c r="R41" s="60">
        <v>666</v>
      </c>
      <c r="S41" s="84">
        <f t="shared" si="6"/>
        <v>1737</v>
      </c>
      <c r="T41" s="84">
        <f t="shared" si="7"/>
        <v>1178</v>
      </c>
      <c r="U41" s="84">
        <f t="shared" si="8"/>
        <v>6201</v>
      </c>
      <c r="V41" s="84">
        <f t="shared" si="9"/>
        <v>3197</v>
      </c>
      <c r="W41" s="84">
        <f t="shared" si="10"/>
        <v>7938</v>
      </c>
      <c r="X41" s="84">
        <f t="shared" si="11"/>
        <v>4375</v>
      </c>
    </row>
    <row r="42" spans="1:24" ht="55.5">
      <c r="A42" s="223"/>
      <c r="B42" s="84" t="s">
        <v>338</v>
      </c>
      <c r="C42" s="60">
        <v>744</v>
      </c>
      <c r="D42" s="60">
        <v>256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84">
        <f t="shared" si="6"/>
        <v>744</v>
      </c>
      <c r="T42" s="84">
        <f t="shared" si="7"/>
        <v>256</v>
      </c>
      <c r="U42" s="84">
        <f t="shared" si="8"/>
        <v>0</v>
      </c>
      <c r="V42" s="84">
        <f t="shared" si="9"/>
        <v>0</v>
      </c>
      <c r="W42" s="84">
        <f t="shared" si="10"/>
        <v>744</v>
      </c>
      <c r="X42" s="84">
        <f t="shared" si="11"/>
        <v>256</v>
      </c>
    </row>
    <row r="43" spans="1:24" ht="27.75">
      <c r="A43" s="175" t="s">
        <v>113</v>
      </c>
      <c r="B43" s="84" t="s">
        <v>138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7</v>
      </c>
      <c r="L43" s="60">
        <v>21</v>
      </c>
      <c r="M43" s="60">
        <v>92</v>
      </c>
      <c r="N43" s="60">
        <v>67</v>
      </c>
      <c r="O43" s="60">
        <v>78</v>
      </c>
      <c r="P43" s="60">
        <v>81</v>
      </c>
      <c r="Q43" s="60">
        <v>193</v>
      </c>
      <c r="R43" s="60">
        <v>172</v>
      </c>
      <c r="S43" s="84">
        <f>C43+G43+K43+O43</f>
        <v>85</v>
      </c>
      <c r="T43" s="84">
        <f t="shared" si="7"/>
        <v>102</v>
      </c>
      <c r="U43" s="84">
        <f t="shared" si="8"/>
        <v>285</v>
      </c>
      <c r="V43" s="84">
        <f t="shared" si="9"/>
        <v>239</v>
      </c>
      <c r="W43" s="84">
        <f t="shared" si="10"/>
        <v>370</v>
      </c>
      <c r="X43" s="84">
        <f t="shared" si="11"/>
        <v>341</v>
      </c>
    </row>
    <row r="44" spans="1:24" ht="27.75">
      <c r="A44" s="175"/>
      <c r="B44" s="84" t="s">
        <v>139</v>
      </c>
      <c r="C44" s="60">
        <v>38</v>
      </c>
      <c r="D44" s="60">
        <v>722</v>
      </c>
      <c r="E44" s="60">
        <v>990</v>
      </c>
      <c r="F44" s="60">
        <v>1590</v>
      </c>
      <c r="G44" s="60">
        <v>112</v>
      </c>
      <c r="H44" s="60">
        <v>374</v>
      </c>
      <c r="I44" s="60">
        <v>962</v>
      </c>
      <c r="J44" s="60">
        <v>1261</v>
      </c>
      <c r="K44" s="60">
        <v>138</v>
      </c>
      <c r="L44" s="60">
        <v>246</v>
      </c>
      <c r="M44" s="60">
        <v>410</v>
      </c>
      <c r="N44" s="60">
        <v>1096</v>
      </c>
      <c r="O44" s="60">
        <v>84</v>
      </c>
      <c r="P44" s="60">
        <v>310</v>
      </c>
      <c r="Q44" s="60">
        <v>453</v>
      </c>
      <c r="R44" s="60">
        <v>1708</v>
      </c>
      <c r="S44" s="84">
        <f t="shared" si="6"/>
        <v>372</v>
      </c>
      <c r="T44" s="84">
        <f t="shared" si="7"/>
        <v>1652</v>
      </c>
      <c r="U44" s="84">
        <f t="shared" si="8"/>
        <v>2815</v>
      </c>
      <c r="V44" s="84">
        <f t="shared" si="9"/>
        <v>5655</v>
      </c>
      <c r="W44" s="84">
        <f t="shared" si="10"/>
        <v>3187</v>
      </c>
      <c r="X44" s="84">
        <f t="shared" si="11"/>
        <v>7307</v>
      </c>
    </row>
    <row r="45" spans="1:24" ht="27.75">
      <c r="A45" s="85" t="s">
        <v>145</v>
      </c>
      <c r="B45" s="84" t="s">
        <v>140</v>
      </c>
      <c r="C45" s="60">
        <v>648</v>
      </c>
      <c r="D45" s="60">
        <v>248</v>
      </c>
      <c r="E45" s="60">
        <v>5094</v>
      </c>
      <c r="F45" s="60">
        <v>2350</v>
      </c>
      <c r="G45" s="60">
        <v>359</v>
      </c>
      <c r="H45" s="60">
        <v>152</v>
      </c>
      <c r="I45" s="60">
        <v>1604</v>
      </c>
      <c r="J45" s="60">
        <v>1648</v>
      </c>
      <c r="K45" s="60">
        <v>362</v>
      </c>
      <c r="L45" s="60">
        <v>289</v>
      </c>
      <c r="M45" s="60">
        <v>1454</v>
      </c>
      <c r="N45" s="60">
        <v>1271</v>
      </c>
      <c r="O45" s="60">
        <v>292</v>
      </c>
      <c r="P45" s="60">
        <v>171</v>
      </c>
      <c r="Q45" s="60">
        <v>713</v>
      </c>
      <c r="R45" s="60">
        <v>489</v>
      </c>
      <c r="S45" s="84">
        <f t="shared" si="6"/>
        <v>1661</v>
      </c>
      <c r="T45" s="84">
        <f t="shared" si="7"/>
        <v>860</v>
      </c>
      <c r="U45" s="84">
        <f t="shared" si="8"/>
        <v>8865</v>
      </c>
      <c r="V45" s="84">
        <f t="shared" si="9"/>
        <v>5758</v>
      </c>
      <c r="W45" s="84">
        <f t="shared" si="10"/>
        <v>10526</v>
      </c>
      <c r="X45" s="84">
        <f t="shared" si="11"/>
        <v>6618</v>
      </c>
    </row>
    <row r="46" spans="1:24" ht="27.75">
      <c r="A46" s="175" t="s">
        <v>141</v>
      </c>
      <c r="B46" s="175"/>
      <c r="C46" s="60">
        <v>265</v>
      </c>
      <c r="D46" s="60">
        <v>112</v>
      </c>
      <c r="E46" s="60">
        <v>572</v>
      </c>
      <c r="F46" s="60">
        <v>202</v>
      </c>
      <c r="G46" s="60">
        <v>55</v>
      </c>
      <c r="H46" s="60">
        <v>35</v>
      </c>
      <c r="I46" s="60">
        <v>143</v>
      </c>
      <c r="J46" s="60">
        <v>68</v>
      </c>
      <c r="K46" s="60">
        <v>25</v>
      </c>
      <c r="L46" s="60">
        <v>18</v>
      </c>
      <c r="M46" s="60">
        <v>32</v>
      </c>
      <c r="N46" s="60">
        <v>19</v>
      </c>
      <c r="O46" s="60">
        <v>20</v>
      </c>
      <c r="P46" s="60">
        <v>16</v>
      </c>
      <c r="Q46" s="60">
        <v>9</v>
      </c>
      <c r="R46" s="60">
        <v>3</v>
      </c>
      <c r="S46" s="84">
        <f t="shared" si="6"/>
        <v>365</v>
      </c>
      <c r="T46" s="84">
        <f t="shared" si="7"/>
        <v>181</v>
      </c>
      <c r="U46" s="84">
        <f t="shared" si="8"/>
        <v>756</v>
      </c>
      <c r="V46" s="84">
        <f t="shared" si="9"/>
        <v>292</v>
      </c>
      <c r="W46" s="84">
        <f t="shared" si="10"/>
        <v>1121</v>
      </c>
      <c r="X46" s="84">
        <f t="shared" si="11"/>
        <v>473</v>
      </c>
    </row>
    <row r="47" spans="1:24" ht="27.75">
      <c r="A47" s="175" t="s">
        <v>0</v>
      </c>
      <c r="B47" s="175"/>
      <c r="C47" s="84">
        <f>SUM(C39:C46)</f>
        <v>2563</v>
      </c>
      <c r="D47" s="84">
        <f aca="true" t="shared" si="12" ref="D47:R47">SUM(D39:D46)</f>
        <v>2211</v>
      </c>
      <c r="E47" s="84">
        <f t="shared" si="12"/>
        <v>13310</v>
      </c>
      <c r="F47" s="84">
        <f t="shared" si="12"/>
        <v>10048</v>
      </c>
      <c r="G47" s="84">
        <f t="shared" si="12"/>
        <v>1100</v>
      </c>
      <c r="H47" s="84">
        <f t="shared" si="12"/>
        <v>1113</v>
      </c>
      <c r="I47" s="84">
        <f t="shared" si="12"/>
        <v>5641</v>
      </c>
      <c r="J47" s="84">
        <f t="shared" si="12"/>
        <v>5842</v>
      </c>
      <c r="K47" s="84">
        <f t="shared" si="12"/>
        <v>1184</v>
      </c>
      <c r="L47" s="84">
        <f t="shared" si="12"/>
        <v>1220</v>
      </c>
      <c r="M47" s="84">
        <f t="shared" si="12"/>
        <v>4173</v>
      </c>
      <c r="N47" s="84">
        <f t="shared" si="12"/>
        <v>4451</v>
      </c>
      <c r="O47" s="84">
        <f t="shared" si="12"/>
        <v>1054</v>
      </c>
      <c r="P47" s="84">
        <f t="shared" si="12"/>
        <v>1240</v>
      </c>
      <c r="Q47" s="84">
        <f t="shared" si="12"/>
        <v>3441</v>
      </c>
      <c r="R47" s="84">
        <f t="shared" si="12"/>
        <v>4668</v>
      </c>
      <c r="S47" s="84">
        <f t="shared" si="6"/>
        <v>5901</v>
      </c>
      <c r="T47" s="84">
        <f t="shared" si="7"/>
        <v>5784</v>
      </c>
      <c r="U47" s="84">
        <f t="shared" si="8"/>
        <v>26565</v>
      </c>
      <c r="V47" s="84">
        <f t="shared" si="9"/>
        <v>25009</v>
      </c>
      <c r="W47" s="84">
        <f t="shared" si="10"/>
        <v>32466</v>
      </c>
      <c r="X47" s="84">
        <f t="shared" si="11"/>
        <v>30793</v>
      </c>
    </row>
    <row r="52" spans="1:33" ht="27.75">
      <c r="A52" s="175" t="s">
        <v>3</v>
      </c>
      <c r="B52" s="175" t="s">
        <v>142</v>
      </c>
      <c r="C52" s="164" t="s">
        <v>11</v>
      </c>
      <c r="D52" s="164"/>
      <c r="E52" s="164" t="s">
        <v>203</v>
      </c>
      <c r="F52" s="164"/>
      <c r="G52" s="164" t="s">
        <v>100</v>
      </c>
      <c r="H52" s="164"/>
      <c r="I52" s="164" t="s">
        <v>13</v>
      </c>
      <c r="J52" s="164"/>
      <c r="K52" s="164" t="s">
        <v>101</v>
      </c>
      <c r="L52" s="164"/>
      <c r="M52" s="164" t="s">
        <v>122</v>
      </c>
      <c r="N52" s="164"/>
      <c r="O52" s="164" t="s">
        <v>16</v>
      </c>
      <c r="P52" s="164"/>
      <c r="Q52" s="164" t="s">
        <v>102</v>
      </c>
      <c r="R52" s="164"/>
      <c r="S52" s="164" t="s">
        <v>103</v>
      </c>
      <c r="T52" s="164"/>
      <c r="U52" s="164" t="s">
        <v>104</v>
      </c>
      <c r="V52" s="164"/>
      <c r="W52" s="164" t="s">
        <v>105</v>
      </c>
      <c r="X52" s="164"/>
      <c r="Y52" s="164" t="s">
        <v>106</v>
      </c>
      <c r="Z52" s="164"/>
      <c r="AA52" s="164" t="s">
        <v>107</v>
      </c>
      <c r="AB52" s="164"/>
      <c r="AC52" s="164" t="s">
        <v>108</v>
      </c>
      <c r="AD52" s="164"/>
      <c r="AE52" s="175" t="s">
        <v>27</v>
      </c>
      <c r="AF52" s="175"/>
      <c r="AG52" s="175"/>
    </row>
    <row r="53" spans="1:33" ht="27.75">
      <c r="A53" s="175"/>
      <c r="B53" s="175"/>
      <c r="C53" s="87" t="s">
        <v>1</v>
      </c>
      <c r="D53" s="87" t="s">
        <v>2</v>
      </c>
      <c r="E53" s="87" t="s">
        <v>1</v>
      </c>
      <c r="F53" s="87" t="s">
        <v>2</v>
      </c>
      <c r="G53" s="87" t="s">
        <v>1</v>
      </c>
      <c r="H53" s="87" t="s">
        <v>2</v>
      </c>
      <c r="I53" s="87" t="s">
        <v>1</v>
      </c>
      <c r="J53" s="87" t="s">
        <v>2</v>
      </c>
      <c r="K53" s="87" t="s">
        <v>1</v>
      </c>
      <c r="L53" s="87" t="s">
        <v>2</v>
      </c>
      <c r="M53" s="87" t="s">
        <v>1</v>
      </c>
      <c r="N53" s="87" t="s">
        <v>2</v>
      </c>
      <c r="O53" s="87" t="s">
        <v>1</v>
      </c>
      <c r="P53" s="87" t="s">
        <v>2</v>
      </c>
      <c r="Q53" s="87" t="s">
        <v>1</v>
      </c>
      <c r="R53" s="87" t="s">
        <v>2</v>
      </c>
      <c r="S53" s="87" t="s">
        <v>1</v>
      </c>
      <c r="T53" s="87" t="s">
        <v>2</v>
      </c>
      <c r="U53" s="87" t="s">
        <v>1</v>
      </c>
      <c r="V53" s="87" t="s">
        <v>2</v>
      </c>
      <c r="W53" s="87" t="s">
        <v>1</v>
      </c>
      <c r="X53" s="87" t="s">
        <v>2</v>
      </c>
      <c r="Y53" s="87" t="s">
        <v>1</v>
      </c>
      <c r="Z53" s="87" t="s">
        <v>2</v>
      </c>
      <c r="AA53" s="87" t="s">
        <v>1</v>
      </c>
      <c r="AB53" s="87" t="s">
        <v>2</v>
      </c>
      <c r="AC53" s="87" t="s">
        <v>1</v>
      </c>
      <c r="AD53" s="87" t="s">
        <v>2</v>
      </c>
      <c r="AE53" s="87" t="s">
        <v>1</v>
      </c>
      <c r="AF53" s="87" t="s">
        <v>2</v>
      </c>
      <c r="AG53" s="87" t="s">
        <v>24</v>
      </c>
    </row>
    <row r="54" spans="1:33" ht="27.75">
      <c r="A54" s="175" t="s">
        <v>143</v>
      </c>
      <c r="B54" s="84" t="s">
        <v>136</v>
      </c>
      <c r="C54" s="60">
        <v>1518</v>
      </c>
      <c r="D54" s="60">
        <v>2819</v>
      </c>
      <c r="E54" s="60">
        <v>1346</v>
      </c>
      <c r="F54" s="60">
        <v>2050</v>
      </c>
      <c r="G54" s="60">
        <v>117</v>
      </c>
      <c r="H54" s="60">
        <v>222</v>
      </c>
      <c r="I54" s="60">
        <v>105</v>
      </c>
      <c r="J54" s="60">
        <v>208</v>
      </c>
      <c r="K54" s="60">
        <v>113</v>
      </c>
      <c r="L54" s="60">
        <v>210</v>
      </c>
      <c r="M54" s="60">
        <v>114</v>
      </c>
      <c r="N54" s="60">
        <v>198</v>
      </c>
      <c r="O54" s="60">
        <v>132</v>
      </c>
      <c r="P54" s="60">
        <v>245</v>
      </c>
      <c r="Q54" s="60">
        <v>122</v>
      </c>
      <c r="R54" s="60">
        <v>145</v>
      </c>
      <c r="S54" s="60">
        <v>139</v>
      </c>
      <c r="T54" s="60">
        <v>163</v>
      </c>
      <c r="U54" s="60">
        <v>181</v>
      </c>
      <c r="V54" s="60">
        <v>592</v>
      </c>
      <c r="W54" s="60">
        <v>80</v>
      </c>
      <c r="X54" s="60">
        <v>73</v>
      </c>
      <c r="Y54" s="60">
        <v>291</v>
      </c>
      <c r="Z54" s="60">
        <v>706</v>
      </c>
      <c r="AA54" s="60">
        <v>238</v>
      </c>
      <c r="AB54" s="60">
        <v>508</v>
      </c>
      <c r="AC54" s="60">
        <v>180</v>
      </c>
      <c r="AD54" s="60">
        <v>423</v>
      </c>
      <c r="AE54" s="60">
        <f>C54+E54+G54+I54+K54+M54+O54+Q54+S54+U54+W54+Y54+AA54+AC54</f>
        <v>4676</v>
      </c>
      <c r="AF54" s="60">
        <f>D54+F54+H54+J54+L54+N54+P54+R54+T54+V54+X54+Z54+AB54+AD54</f>
        <v>8562</v>
      </c>
      <c r="AG54" s="60">
        <f>AE54+AF54</f>
        <v>13238</v>
      </c>
    </row>
    <row r="55" spans="1:33" ht="27.75">
      <c r="A55" s="175"/>
      <c r="B55" s="84" t="s">
        <v>58</v>
      </c>
      <c r="C55" s="60">
        <v>809</v>
      </c>
      <c r="D55" s="60">
        <v>741</v>
      </c>
      <c r="E55" s="60">
        <v>622</v>
      </c>
      <c r="F55" s="60">
        <v>279</v>
      </c>
      <c r="G55" s="60">
        <v>207</v>
      </c>
      <c r="H55" s="60">
        <v>149</v>
      </c>
      <c r="I55" s="60">
        <v>197</v>
      </c>
      <c r="J55" s="60">
        <v>133</v>
      </c>
      <c r="K55" s="60">
        <v>182</v>
      </c>
      <c r="L55" s="60">
        <v>137</v>
      </c>
      <c r="M55" s="60">
        <v>176</v>
      </c>
      <c r="N55" s="60">
        <v>134</v>
      </c>
      <c r="O55" s="60">
        <v>180</v>
      </c>
      <c r="P55" s="60">
        <v>185</v>
      </c>
      <c r="Q55" s="60">
        <v>134</v>
      </c>
      <c r="R55" s="60">
        <v>86</v>
      </c>
      <c r="S55" s="60">
        <v>112</v>
      </c>
      <c r="T55" s="60">
        <v>51</v>
      </c>
      <c r="U55" s="60">
        <v>127</v>
      </c>
      <c r="V55" s="60">
        <v>94</v>
      </c>
      <c r="W55" s="60">
        <v>83</v>
      </c>
      <c r="X55" s="60">
        <v>53</v>
      </c>
      <c r="Y55" s="60">
        <v>135</v>
      </c>
      <c r="Z55" s="60">
        <v>68</v>
      </c>
      <c r="AA55" s="60">
        <v>116</v>
      </c>
      <c r="AB55" s="60">
        <v>61</v>
      </c>
      <c r="AC55" s="60">
        <v>166</v>
      </c>
      <c r="AD55" s="60">
        <v>77</v>
      </c>
      <c r="AE55" s="60">
        <f aca="true" t="shared" si="13" ref="AE55:AE62">C55+E55+G55+I55+K55+M55+O55+Q55+S55+U55+W55+Y55+AA55+AC55</f>
        <v>3246</v>
      </c>
      <c r="AF55" s="60">
        <f aca="true" t="shared" si="14" ref="AF55:AF62">D55+F55+H55+J55+L55+N55+P55+R55+T55+V55+X55+Z55+AB55+AD55</f>
        <v>2248</v>
      </c>
      <c r="AG55" s="60">
        <f aca="true" t="shared" si="15" ref="AG55:AG62">AE55+AF55</f>
        <v>5494</v>
      </c>
    </row>
    <row r="56" spans="1:33" ht="27.75">
      <c r="A56" s="222" t="s">
        <v>144</v>
      </c>
      <c r="B56" s="84" t="s">
        <v>137</v>
      </c>
      <c r="C56" s="60">
        <v>2285</v>
      </c>
      <c r="D56" s="60">
        <v>1155</v>
      </c>
      <c r="E56" s="60">
        <v>1221</v>
      </c>
      <c r="F56" s="60">
        <v>551</v>
      </c>
      <c r="G56" s="60">
        <v>452</v>
      </c>
      <c r="H56" s="60">
        <v>287</v>
      </c>
      <c r="I56" s="60">
        <v>498</v>
      </c>
      <c r="J56" s="60">
        <v>222</v>
      </c>
      <c r="K56" s="60">
        <v>398</v>
      </c>
      <c r="L56" s="60">
        <v>243</v>
      </c>
      <c r="M56" s="60">
        <v>203</v>
      </c>
      <c r="N56" s="60">
        <v>182</v>
      </c>
      <c r="O56" s="60">
        <v>267</v>
      </c>
      <c r="P56" s="60">
        <v>147</v>
      </c>
      <c r="Q56" s="60">
        <v>270</v>
      </c>
      <c r="R56" s="60">
        <v>166</v>
      </c>
      <c r="S56" s="60">
        <v>209</v>
      </c>
      <c r="T56" s="60">
        <v>129</v>
      </c>
      <c r="U56" s="60">
        <v>184</v>
      </c>
      <c r="V56" s="60">
        <v>112</v>
      </c>
      <c r="W56" s="60">
        <v>175</v>
      </c>
      <c r="X56" s="60">
        <v>113</v>
      </c>
      <c r="Y56" s="60">
        <v>374</v>
      </c>
      <c r="Z56" s="60">
        <v>263</v>
      </c>
      <c r="AA56" s="60">
        <v>466</v>
      </c>
      <c r="AB56" s="60">
        <v>269</v>
      </c>
      <c r="AC56" s="60">
        <v>287</v>
      </c>
      <c r="AD56" s="60">
        <v>139</v>
      </c>
      <c r="AE56" s="60">
        <f t="shared" si="13"/>
        <v>7289</v>
      </c>
      <c r="AF56" s="60">
        <f t="shared" si="14"/>
        <v>3978</v>
      </c>
      <c r="AG56" s="60">
        <f t="shared" si="15"/>
        <v>11267</v>
      </c>
    </row>
    <row r="57" spans="1:33" ht="55.5">
      <c r="A57" s="223"/>
      <c r="B57" s="84" t="s">
        <v>338</v>
      </c>
      <c r="C57" s="60">
        <v>251</v>
      </c>
      <c r="D57" s="60">
        <v>118</v>
      </c>
      <c r="E57" s="60">
        <v>95</v>
      </c>
      <c r="F57" s="60">
        <v>30</v>
      </c>
      <c r="G57" s="60">
        <v>11</v>
      </c>
      <c r="H57" s="60">
        <v>1</v>
      </c>
      <c r="I57" s="60">
        <v>46</v>
      </c>
      <c r="J57" s="60">
        <v>8</v>
      </c>
      <c r="K57" s="60">
        <v>48</v>
      </c>
      <c r="L57" s="60">
        <v>10</v>
      </c>
      <c r="M57" s="60">
        <v>50</v>
      </c>
      <c r="N57" s="60">
        <v>13</v>
      </c>
      <c r="O57" s="60">
        <v>34</v>
      </c>
      <c r="P57" s="60">
        <v>10</v>
      </c>
      <c r="Q57" s="60">
        <v>17</v>
      </c>
      <c r="R57" s="60">
        <v>3</v>
      </c>
      <c r="S57" s="60">
        <v>12</v>
      </c>
      <c r="T57" s="60">
        <v>1</v>
      </c>
      <c r="U57" s="60">
        <v>34</v>
      </c>
      <c r="V57" s="60">
        <v>0</v>
      </c>
      <c r="W57" s="60">
        <v>2</v>
      </c>
      <c r="X57" s="60">
        <v>2</v>
      </c>
      <c r="Y57" s="60">
        <v>29</v>
      </c>
      <c r="Z57" s="60">
        <v>22</v>
      </c>
      <c r="AA57" s="60">
        <v>62</v>
      </c>
      <c r="AB57" s="60">
        <v>11</v>
      </c>
      <c r="AC57" s="60">
        <v>15</v>
      </c>
      <c r="AD57" s="60">
        <v>7</v>
      </c>
      <c r="AE57" s="60">
        <f t="shared" si="13"/>
        <v>706</v>
      </c>
      <c r="AF57" s="60">
        <f t="shared" si="14"/>
        <v>236</v>
      </c>
      <c r="AG57" s="60">
        <f t="shared" si="15"/>
        <v>942</v>
      </c>
    </row>
    <row r="58" spans="1:33" ht="27.75">
      <c r="A58" s="175" t="s">
        <v>113</v>
      </c>
      <c r="B58" s="84" t="s">
        <v>138</v>
      </c>
      <c r="C58" s="60">
        <v>40</v>
      </c>
      <c r="D58" s="60">
        <v>95</v>
      </c>
      <c r="E58" s="60">
        <v>130</v>
      </c>
      <c r="F58" s="60">
        <v>107</v>
      </c>
      <c r="G58" s="60">
        <v>8</v>
      </c>
      <c r="H58" s="60">
        <v>3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2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22</v>
      </c>
      <c r="Z58" s="60">
        <v>27</v>
      </c>
      <c r="AA58" s="60">
        <v>65</v>
      </c>
      <c r="AB58" s="60">
        <v>26</v>
      </c>
      <c r="AC58" s="60">
        <v>29</v>
      </c>
      <c r="AD58" s="60">
        <v>11</v>
      </c>
      <c r="AE58" s="60">
        <f t="shared" si="13"/>
        <v>296</v>
      </c>
      <c r="AF58" s="60">
        <f t="shared" si="14"/>
        <v>269</v>
      </c>
      <c r="AG58" s="60">
        <f t="shared" si="15"/>
        <v>565</v>
      </c>
    </row>
    <row r="59" spans="1:33" ht="27.75">
      <c r="A59" s="175"/>
      <c r="B59" s="84" t="s">
        <v>139</v>
      </c>
      <c r="C59" s="60">
        <v>604</v>
      </c>
      <c r="D59" s="60">
        <v>1280</v>
      </c>
      <c r="E59" s="60">
        <v>605</v>
      </c>
      <c r="F59" s="60">
        <v>1083</v>
      </c>
      <c r="G59" s="60">
        <v>67</v>
      </c>
      <c r="H59" s="60">
        <v>224</v>
      </c>
      <c r="I59" s="60">
        <v>100</v>
      </c>
      <c r="J59" s="60">
        <v>396</v>
      </c>
      <c r="K59" s="60">
        <v>113</v>
      </c>
      <c r="L59" s="60">
        <v>448</v>
      </c>
      <c r="M59" s="60">
        <v>100</v>
      </c>
      <c r="N59" s="60">
        <v>354</v>
      </c>
      <c r="O59" s="60">
        <v>111</v>
      </c>
      <c r="P59" s="60">
        <v>461</v>
      </c>
      <c r="Q59" s="60">
        <v>183</v>
      </c>
      <c r="R59" s="60">
        <v>232</v>
      </c>
      <c r="S59" s="60">
        <v>74</v>
      </c>
      <c r="T59" s="60">
        <v>106</v>
      </c>
      <c r="U59" s="60">
        <v>183</v>
      </c>
      <c r="V59" s="60">
        <v>406</v>
      </c>
      <c r="W59" s="60">
        <v>35</v>
      </c>
      <c r="X59" s="60">
        <v>90</v>
      </c>
      <c r="Y59" s="60">
        <v>173</v>
      </c>
      <c r="Z59" s="60">
        <v>397</v>
      </c>
      <c r="AA59" s="60">
        <v>294</v>
      </c>
      <c r="AB59" s="60">
        <v>569</v>
      </c>
      <c r="AC59" s="60">
        <v>84</v>
      </c>
      <c r="AD59" s="60">
        <v>139</v>
      </c>
      <c r="AE59" s="60">
        <f t="shared" si="13"/>
        <v>2726</v>
      </c>
      <c r="AF59" s="60">
        <f t="shared" si="14"/>
        <v>6185</v>
      </c>
      <c r="AG59" s="60">
        <f t="shared" si="15"/>
        <v>8911</v>
      </c>
    </row>
    <row r="60" spans="1:33" ht="27.75">
      <c r="A60" s="85" t="s">
        <v>145</v>
      </c>
      <c r="B60" s="84" t="s">
        <v>140</v>
      </c>
      <c r="C60" s="60">
        <v>2914</v>
      </c>
      <c r="D60" s="60">
        <v>1597</v>
      </c>
      <c r="E60" s="60">
        <v>1741</v>
      </c>
      <c r="F60" s="60">
        <v>846</v>
      </c>
      <c r="G60" s="60">
        <v>486</v>
      </c>
      <c r="H60" s="60">
        <v>577</v>
      </c>
      <c r="I60" s="60">
        <v>630</v>
      </c>
      <c r="J60" s="60">
        <v>430</v>
      </c>
      <c r="K60" s="60">
        <v>646</v>
      </c>
      <c r="L60" s="60">
        <v>395</v>
      </c>
      <c r="M60" s="60">
        <v>700</v>
      </c>
      <c r="N60" s="60">
        <v>464</v>
      </c>
      <c r="O60" s="60">
        <v>473</v>
      </c>
      <c r="P60" s="60">
        <v>300</v>
      </c>
      <c r="Q60" s="60">
        <v>346</v>
      </c>
      <c r="R60" s="60">
        <v>279</v>
      </c>
      <c r="S60" s="60">
        <v>281</v>
      </c>
      <c r="T60" s="60">
        <v>207</v>
      </c>
      <c r="U60" s="60">
        <v>305</v>
      </c>
      <c r="V60" s="60">
        <v>181</v>
      </c>
      <c r="W60" s="60">
        <v>243</v>
      </c>
      <c r="X60" s="60">
        <v>211</v>
      </c>
      <c r="Y60" s="60">
        <v>393</v>
      </c>
      <c r="Z60" s="60">
        <v>352</v>
      </c>
      <c r="AA60" s="60">
        <v>659</v>
      </c>
      <c r="AB60" s="60">
        <v>378</v>
      </c>
      <c r="AC60" s="60">
        <v>419</v>
      </c>
      <c r="AD60" s="60">
        <v>334</v>
      </c>
      <c r="AE60" s="60">
        <f t="shared" si="13"/>
        <v>10236</v>
      </c>
      <c r="AF60" s="60">
        <f t="shared" si="14"/>
        <v>6551</v>
      </c>
      <c r="AG60" s="60">
        <f t="shared" si="15"/>
        <v>16787</v>
      </c>
    </row>
    <row r="61" spans="1:33" ht="27.75">
      <c r="A61" s="175" t="s">
        <v>141</v>
      </c>
      <c r="B61" s="175"/>
      <c r="C61" s="60">
        <v>152</v>
      </c>
      <c r="D61" s="60">
        <v>109</v>
      </c>
      <c r="E61" s="60">
        <v>120</v>
      </c>
      <c r="F61" s="60">
        <v>57</v>
      </c>
      <c r="G61" s="60">
        <v>46</v>
      </c>
      <c r="H61" s="60">
        <v>8</v>
      </c>
      <c r="I61" s="60">
        <v>57</v>
      </c>
      <c r="J61" s="60">
        <v>20</v>
      </c>
      <c r="K61" s="60">
        <v>104</v>
      </c>
      <c r="L61" s="60">
        <v>44</v>
      </c>
      <c r="M61" s="60">
        <v>100</v>
      </c>
      <c r="N61" s="60">
        <v>49</v>
      </c>
      <c r="O61" s="60">
        <v>76</v>
      </c>
      <c r="P61" s="60">
        <v>30</v>
      </c>
      <c r="Q61" s="60">
        <v>51</v>
      </c>
      <c r="R61" s="60">
        <v>18</v>
      </c>
      <c r="S61" s="60">
        <v>36</v>
      </c>
      <c r="T61" s="60">
        <v>7</v>
      </c>
      <c r="U61" s="60">
        <v>88</v>
      </c>
      <c r="V61" s="60">
        <v>12</v>
      </c>
      <c r="W61" s="60">
        <v>21</v>
      </c>
      <c r="X61" s="60">
        <v>2</v>
      </c>
      <c r="Y61" s="60">
        <v>60</v>
      </c>
      <c r="Z61" s="60">
        <v>38</v>
      </c>
      <c r="AA61" s="60">
        <v>119</v>
      </c>
      <c r="AB61" s="60">
        <v>35</v>
      </c>
      <c r="AC61" s="60">
        <v>48</v>
      </c>
      <c r="AD61" s="60">
        <v>20</v>
      </c>
      <c r="AE61" s="60">
        <f t="shared" si="13"/>
        <v>1078</v>
      </c>
      <c r="AF61" s="60">
        <f t="shared" si="14"/>
        <v>449</v>
      </c>
      <c r="AG61" s="60">
        <f t="shared" si="15"/>
        <v>1527</v>
      </c>
    </row>
    <row r="62" spans="1:33" ht="27.75">
      <c r="A62" s="175" t="s">
        <v>0</v>
      </c>
      <c r="B62" s="175"/>
      <c r="C62" s="60">
        <f>SUM(C54:C61)</f>
        <v>8573</v>
      </c>
      <c r="D62" s="60">
        <f aca="true" t="shared" si="16" ref="D62:AD62">SUM(D54:D61)</f>
        <v>7914</v>
      </c>
      <c r="E62" s="60">
        <f t="shared" si="16"/>
        <v>5880</v>
      </c>
      <c r="F62" s="60">
        <f t="shared" si="16"/>
        <v>5003</v>
      </c>
      <c r="G62" s="60">
        <f t="shared" si="16"/>
        <v>1394</v>
      </c>
      <c r="H62" s="60">
        <f t="shared" si="16"/>
        <v>1471</v>
      </c>
      <c r="I62" s="60">
        <f t="shared" si="16"/>
        <v>1633</v>
      </c>
      <c r="J62" s="60">
        <f t="shared" si="16"/>
        <v>1417</v>
      </c>
      <c r="K62" s="60">
        <f t="shared" si="16"/>
        <v>1604</v>
      </c>
      <c r="L62" s="60">
        <f t="shared" si="16"/>
        <v>1487</v>
      </c>
      <c r="M62" s="60">
        <f t="shared" si="16"/>
        <v>1443</v>
      </c>
      <c r="N62" s="60">
        <f t="shared" si="16"/>
        <v>1394</v>
      </c>
      <c r="O62" s="60">
        <f t="shared" si="16"/>
        <v>1273</v>
      </c>
      <c r="P62" s="60">
        <f t="shared" si="16"/>
        <v>1378</v>
      </c>
      <c r="Q62" s="60">
        <f t="shared" si="16"/>
        <v>1125</v>
      </c>
      <c r="R62" s="60">
        <f t="shared" si="16"/>
        <v>929</v>
      </c>
      <c r="S62" s="60">
        <f t="shared" si="16"/>
        <v>863</v>
      </c>
      <c r="T62" s="60">
        <f t="shared" si="16"/>
        <v>664</v>
      </c>
      <c r="U62" s="60">
        <f t="shared" si="16"/>
        <v>1102</v>
      </c>
      <c r="V62" s="60">
        <f t="shared" si="16"/>
        <v>1397</v>
      </c>
      <c r="W62" s="60">
        <f t="shared" si="16"/>
        <v>639</v>
      </c>
      <c r="X62" s="60">
        <f t="shared" si="16"/>
        <v>544</v>
      </c>
      <c r="Y62" s="60">
        <f t="shared" si="16"/>
        <v>1477</v>
      </c>
      <c r="Z62" s="60">
        <f t="shared" si="16"/>
        <v>1873</v>
      </c>
      <c r="AA62" s="60">
        <f t="shared" si="16"/>
        <v>2019</v>
      </c>
      <c r="AB62" s="60">
        <f t="shared" si="16"/>
        <v>1857</v>
      </c>
      <c r="AC62" s="60">
        <f t="shared" si="16"/>
        <v>1228</v>
      </c>
      <c r="AD62" s="60">
        <f t="shared" si="16"/>
        <v>1150</v>
      </c>
      <c r="AE62" s="60">
        <f t="shared" si="13"/>
        <v>30253</v>
      </c>
      <c r="AF62" s="60">
        <f t="shared" si="14"/>
        <v>28478</v>
      </c>
      <c r="AG62" s="60">
        <f t="shared" si="15"/>
        <v>58731</v>
      </c>
    </row>
  </sheetData>
  <sheetProtection/>
  <mergeCells count="79">
    <mergeCell ref="A54:A55"/>
    <mergeCell ref="A56:A57"/>
    <mergeCell ref="A58:A59"/>
    <mergeCell ref="A61:B61"/>
    <mergeCell ref="A62:B62"/>
    <mergeCell ref="Y52:Z52"/>
    <mergeCell ref="W52:X52"/>
    <mergeCell ref="C52:D52"/>
    <mergeCell ref="E52:F52"/>
    <mergeCell ref="G52:H52"/>
    <mergeCell ref="AA52:AB52"/>
    <mergeCell ref="AC52:AD52"/>
    <mergeCell ref="AE52:AG52"/>
    <mergeCell ref="A52:A53"/>
    <mergeCell ref="B52:B53"/>
    <mergeCell ref="M52:N52"/>
    <mergeCell ref="O52:P52"/>
    <mergeCell ref="Q52:R52"/>
    <mergeCell ref="S52:T52"/>
    <mergeCell ref="U52:V52"/>
    <mergeCell ref="I52:J52"/>
    <mergeCell ref="K52:L52"/>
    <mergeCell ref="C6:K6"/>
    <mergeCell ref="A22:O22"/>
    <mergeCell ref="D11:E11"/>
    <mergeCell ref="I7:K7"/>
    <mergeCell ref="F7:H7"/>
    <mergeCell ref="B23:B24"/>
    <mergeCell ref="C23:D23"/>
    <mergeCell ref="C13:C14"/>
    <mergeCell ref="C16:E16"/>
    <mergeCell ref="I23:J23"/>
    <mergeCell ref="C9:C10"/>
    <mergeCell ref="M23:N23"/>
    <mergeCell ref="O23:P23"/>
    <mergeCell ref="C11:C12"/>
    <mergeCell ref="D12:E12"/>
    <mergeCell ref="K23:L23"/>
    <mergeCell ref="G23:H23"/>
    <mergeCell ref="D7:E8"/>
    <mergeCell ref="D13:E13"/>
    <mergeCell ref="A23:A24"/>
    <mergeCell ref="D15:E15"/>
    <mergeCell ref="C7:C8"/>
    <mergeCell ref="D10:E10"/>
    <mergeCell ref="D9:E9"/>
    <mergeCell ref="C17:E17"/>
    <mergeCell ref="E23:F23"/>
    <mergeCell ref="D14:E14"/>
    <mergeCell ref="C37:D37"/>
    <mergeCell ref="K36:N36"/>
    <mergeCell ref="A34:C34"/>
    <mergeCell ref="Q23:S23"/>
    <mergeCell ref="C36:F36"/>
    <mergeCell ref="G36:J36"/>
    <mergeCell ref="A25:A26"/>
    <mergeCell ref="A29:A30"/>
    <mergeCell ref="A35:AF35"/>
    <mergeCell ref="A33:B33"/>
    <mergeCell ref="A41:A42"/>
    <mergeCell ref="W37:X37"/>
    <mergeCell ref="B36:B38"/>
    <mergeCell ref="A36:A38"/>
    <mergeCell ref="M37:N37"/>
    <mergeCell ref="O37:P37"/>
    <mergeCell ref="Q37:R37"/>
    <mergeCell ref="O36:R36"/>
    <mergeCell ref="S36:X36"/>
    <mergeCell ref="S37:T37"/>
    <mergeCell ref="A27:A28"/>
    <mergeCell ref="I37:J37"/>
    <mergeCell ref="K37:L37"/>
    <mergeCell ref="A32:B32"/>
    <mergeCell ref="A47:B47"/>
    <mergeCell ref="A46:B46"/>
    <mergeCell ref="A39:A40"/>
    <mergeCell ref="A43:A44"/>
    <mergeCell ref="E37:F37"/>
    <mergeCell ref="G37:H37"/>
  </mergeCells>
  <printOptions horizontalCentered="1" verticalCentered="1"/>
  <pageMargins left="0.07874015748031496" right="0.35433070866141736" top="0" bottom="0.1968503937007874" header="0" footer="0"/>
  <pageSetup horizontalDpi="200" verticalDpi="200" orientation="portrait" paperSize="9" scale="79" r:id="rId1"/>
  <rowBreaks count="1" manualBreakCount="1">
    <brk id="33" max="255" man="1"/>
  </rowBreaks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zoomScale="80" zoomScaleNormal="80" zoomScaleSheetLayoutView="85" workbookViewId="0" topLeftCell="A1">
      <selection activeCell="F11" sqref="F11"/>
    </sheetView>
  </sheetViews>
  <sheetFormatPr defaultColWidth="12.28125" defaultRowHeight="15"/>
  <cols>
    <col min="1" max="1" width="9.57421875" style="91" customWidth="1"/>
    <col min="2" max="3" width="15.8515625" style="91" customWidth="1"/>
    <col min="4" max="6" width="11.7109375" style="91" customWidth="1"/>
    <col min="7" max="9" width="11.7109375" style="1" customWidth="1"/>
    <col min="10" max="10" width="7.421875" style="1" bestFit="1" customWidth="1"/>
    <col min="11" max="13" width="12.28125" style="1" customWidth="1"/>
    <col min="14" max="14" width="10.8515625" style="1" bestFit="1" customWidth="1"/>
    <col min="15" max="15" width="11.00390625" style="1" bestFit="1" customWidth="1"/>
    <col min="16" max="17" width="3.57421875" style="1" bestFit="1" customWidth="1"/>
    <col min="18" max="18" width="3.28125" style="1" bestFit="1" customWidth="1"/>
    <col min="19" max="19" width="3.57421875" style="1" bestFit="1" customWidth="1"/>
    <col min="20" max="20" width="2.8515625" style="1" customWidth="1"/>
    <col min="21" max="25" width="3.57421875" style="1" bestFit="1" customWidth="1"/>
    <col min="26" max="26" width="3.421875" style="1" bestFit="1" customWidth="1"/>
    <col min="27" max="27" width="12.28125" style="1" customWidth="1"/>
    <col min="28" max="16384" width="12.28125" style="91" customWidth="1"/>
  </cols>
  <sheetData>
    <row r="1" spans="1:10" ht="30">
      <c r="A1" s="246" t="s">
        <v>376</v>
      </c>
      <c r="B1" s="246"/>
      <c r="C1" s="246"/>
      <c r="D1" s="93"/>
      <c r="E1" s="93"/>
      <c r="F1" s="93"/>
      <c r="G1" s="94"/>
      <c r="H1" s="94"/>
      <c r="I1" s="94"/>
      <c r="J1" s="94"/>
    </row>
    <row r="2" spans="1:10" ht="30">
      <c r="A2" s="246" t="s">
        <v>367</v>
      </c>
      <c r="B2" s="246"/>
      <c r="C2" s="246"/>
      <c r="D2" s="93"/>
      <c r="E2" s="93"/>
      <c r="F2" s="93"/>
      <c r="G2" s="94"/>
      <c r="H2" s="94"/>
      <c r="I2" s="94"/>
      <c r="J2" s="94"/>
    </row>
    <row r="3" spans="1:10" ht="30">
      <c r="A3" s="246" t="s">
        <v>366</v>
      </c>
      <c r="B3" s="246"/>
      <c r="C3" s="246"/>
      <c r="D3" s="93"/>
      <c r="E3" s="93"/>
      <c r="F3" s="93"/>
      <c r="G3" s="94"/>
      <c r="H3" s="94"/>
      <c r="I3" s="94"/>
      <c r="J3" s="94"/>
    </row>
    <row r="4" spans="1:10" ht="30">
      <c r="A4" s="93"/>
      <c r="B4" s="93"/>
      <c r="C4" s="93"/>
      <c r="D4" s="93"/>
      <c r="E4" s="93"/>
      <c r="F4" s="93"/>
      <c r="G4" s="94"/>
      <c r="H4" s="94"/>
      <c r="I4" s="94"/>
      <c r="J4" s="94"/>
    </row>
    <row r="5" spans="1:10" ht="30">
      <c r="A5" s="93"/>
      <c r="B5" s="239" t="s">
        <v>379</v>
      </c>
      <c r="C5" s="239"/>
      <c r="D5" s="239"/>
      <c r="E5" s="93"/>
      <c r="F5" s="93"/>
      <c r="G5" s="94"/>
      <c r="H5" s="94"/>
      <c r="I5" s="94"/>
      <c r="J5" s="94"/>
    </row>
    <row r="6" spans="1:27" s="92" customFormat="1" ht="30">
      <c r="A6" s="93"/>
      <c r="B6" s="235" t="s">
        <v>10</v>
      </c>
      <c r="C6" s="235"/>
      <c r="D6" s="96" t="s">
        <v>11</v>
      </c>
      <c r="E6" s="93"/>
      <c r="F6" s="93"/>
      <c r="G6" s="94"/>
      <c r="H6" s="94"/>
      <c r="I6" s="94"/>
      <c r="J6" s="9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2" customFormat="1" ht="30">
      <c r="A7" s="93"/>
      <c r="B7" s="236" t="s">
        <v>146</v>
      </c>
      <c r="C7" s="236"/>
      <c r="D7" s="97">
        <v>23</v>
      </c>
      <c r="E7" s="93"/>
      <c r="F7" s="93"/>
      <c r="G7" s="94"/>
      <c r="H7" s="94"/>
      <c r="I7" s="94"/>
      <c r="J7" s="9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2" customFormat="1" ht="30">
      <c r="A8" s="93"/>
      <c r="B8" s="240" t="s">
        <v>147</v>
      </c>
      <c r="C8" s="240"/>
      <c r="D8" s="108">
        <v>12500</v>
      </c>
      <c r="E8" s="93"/>
      <c r="F8" s="93"/>
      <c r="G8" s="94"/>
      <c r="H8" s="94"/>
      <c r="I8" s="94"/>
      <c r="J8" s="9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92" customFormat="1" ht="30.75" thickBot="1">
      <c r="A9" s="93"/>
      <c r="B9" s="241" t="s">
        <v>378</v>
      </c>
      <c r="C9" s="241"/>
      <c r="D9" s="102"/>
      <c r="E9" s="93"/>
      <c r="F9" s="93"/>
      <c r="G9" s="94"/>
      <c r="H9" s="94"/>
      <c r="I9" s="94"/>
      <c r="J9" s="9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92" customFormat="1" ht="30">
      <c r="A10" s="93"/>
      <c r="B10" s="237" t="s">
        <v>148</v>
      </c>
      <c r="C10" s="101" t="s">
        <v>9</v>
      </c>
      <c r="D10" s="99">
        <v>5852</v>
      </c>
      <c r="E10" s="93"/>
      <c r="F10" s="93"/>
      <c r="G10" s="94"/>
      <c r="H10" s="94"/>
      <c r="I10" s="94"/>
      <c r="J10" s="9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2" customFormat="1" ht="30">
      <c r="A11" s="93"/>
      <c r="B11" s="238"/>
      <c r="C11" s="96" t="s">
        <v>81</v>
      </c>
      <c r="D11" s="97">
        <v>5817</v>
      </c>
      <c r="E11" s="93"/>
      <c r="F11" s="93"/>
      <c r="G11" s="94"/>
      <c r="H11" s="94"/>
      <c r="I11" s="94"/>
      <c r="J11" s="9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92" customFormat="1" ht="30">
      <c r="A12" s="93"/>
      <c r="B12" s="238"/>
      <c r="C12" s="105" t="s">
        <v>0</v>
      </c>
      <c r="D12" s="107">
        <f>SUM(D10:D11)</f>
        <v>11669</v>
      </c>
      <c r="E12" s="93"/>
      <c r="F12" s="93"/>
      <c r="G12" s="94"/>
      <c r="H12" s="94"/>
      <c r="I12" s="94"/>
      <c r="J12" s="9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10" ht="30">
      <c r="A13" s="93"/>
      <c r="B13" s="93"/>
      <c r="C13" s="93"/>
      <c r="D13" s="93"/>
      <c r="E13" s="93"/>
      <c r="F13" s="93"/>
      <c r="G13" s="94"/>
      <c r="H13" s="94"/>
      <c r="I13" s="94"/>
      <c r="J13" s="94"/>
    </row>
    <row r="14" spans="1:27" s="92" customFormat="1" ht="30">
      <c r="A14" s="93"/>
      <c r="B14" s="93"/>
      <c r="C14" s="93"/>
      <c r="D14" s="93"/>
      <c r="E14" s="93"/>
      <c r="F14" s="93"/>
      <c r="G14" s="94"/>
      <c r="H14" s="94"/>
      <c r="I14" s="94"/>
      <c r="J14" s="9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92" customFormat="1" ht="30">
      <c r="A15" s="93"/>
      <c r="B15" s="93"/>
      <c r="C15" s="93"/>
      <c r="D15" s="93"/>
      <c r="E15" s="93"/>
      <c r="F15" s="93"/>
      <c r="G15" s="94"/>
      <c r="H15" s="94"/>
      <c r="I15" s="94"/>
      <c r="J15" s="9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0" ht="30">
      <c r="A16" s="93"/>
      <c r="B16" s="239" t="s">
        <v>377</v>
      </c>
      <c r="C16" s="239"/>
      <c r="D16" s="239"/>
      <c r="E16" s="239"/>
      <c r="F16" s="239"/>
      <c r="G16" s="239"/>
      <c r="H16" s="239"/>
      <c r="I16" s="239"/>
      <c r="J16" s="94"/>
    </row>
    <row r="17" spans="1:13" ht="31.5" customHeight="1">
      <c r="A17" s="93"/>
      <c r="B17" s="235" t="s">
        <v>10</v>
      </c>
      <c r="C17" s="235"/>
      <c r="D17" s="95" t="s">
        <v>11</v>
      </c>
      <c r="E17" s="95" t="s">
        <v>12</v>
      </c>
      <c r="F17" s="95" t="s">
        <v>373</v>
      </c>
      <c r="G17" s="95" t="s">
        <v>374</v>
      </c>
      <c r="H17" s="95" t="s">
        <v>375</v>
      </c>
      <c r="I17" s="105" t="s">
        <v>291</v>
      </c>
      <c r="J17" s="93"/>
      <c r="K17" s="91"/>
      <c r="L17" s="91"/>
      <c r="M17" s="91"/>
    </row>
    <row r="18" spans="1:10" ht="30">
      <c r="A18" s="93"/>
      <c r="B18" s="236" t="s">
        <v>146</v>
      </c>
      <c r="C18" s="236"/>
      <c r="D18" s="97">
        <v>24</v>
      </c>
      <c r="E18" s="97">
        <v>20</v>
      </c>
      <c r="F18" s="98">
        <v>22</v>
      </c>
      <c r="G18" s="95">
        <v>9</v>
      </c>
      <c r="H18" s="95">
        <v>7</v>
      </c>
      <c r="I18" s="105">
        <f aca="true" t="shared" si="0" ref="I18:I23">D18+E18+F18+G18+H18</f>
        <v>82</v>
      </c>
      <c r="J18" s="94"/>
    </row>
    <row r="19" spans="1:10" ht="30">
      <c r="A19" s="93"/>
      <c r="B19" s="240" t="s">
        <v>147</v>
      </c>
      <c r="C19" s="240"/>
      <c r="D19" s="108">
        <v>12944</v>
      </c>
      <c r="E19" s="108">
        <v>16912</v>
      </c>
      <c r="F19" s="109">
        <v>10635</v>
      </c>
      <c r="G19" s="110">
        <v>6930</v>
      </c>
      <c r="H19" s="110">
        <v>1598</v>
      </c>
      <c r="I19" s="105">
        <f t="shared" si="0"/>
        <v>49019</v>
      </c>
      <c r="J19" s="94"/>
    </row>
    <row r="20" spans="1:27" s="92" customFormat="1" ht="30.75" thickBot="1">
      <c r="A20" s="93"/>
      <c r="B20" s="241" t="s">
        <v>378</v>
      </c>
      <c r="C20" s="241"/>
      <c r="D20" s="102">
        <v>160</v>
      </c>
      <c r="E20" s="102">
        <v>164</v>
      </c>
      <c r="F20" s="103">
        <v>160</v>
      </c>
      <c r="G20" s="104"/>
      <c r="H20" s="104">
        <v>47</v>
      </c>
      <c r="I20" s="105">
        <f t="shared" si="0"/>
        <v>531</v>
      </c>
      <c r="J20" s="9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10" ht="30">
      <c r="A21" s="93"/>
      <c r="B21" s="237" t="s">
        <v>148</v>
      </c>
      <c r="C21" s="101" t="s">
        <v>9</v>
      </c>
      <c r="D21" s="99">
        <v>6257</v>
      </c>
      <c r="E21" s="99">
        <v>8016</v>
      </c>
      <c r="F21" s="100">
        <v>5277</v>
      </c>
      <c r="G21" s="101">
        <v>6652</v>
      </c>
      <c r="H21" s="101">
        <v>1065</v>
      </c>
      <c r="I21" s="106">
        <f t="shared" si="0"/>
        <v>27267</v>
      </c>
      <c r="J21" s="94"/>
    </row>
    <row r="22" spans="1:10" ht="30">
      <c r="A22" s="93"/>
      <c r="B22" s="238"/>
      <c r="C22" s="96" t="s">
        <v>81</v>
      </c>
      <c r="D22" s="97">
        <v>6147</v>
      </c>
      <c r="E22" s="97">
        <v>8896</v>
      </c>
      <c r="F22" s="98">
        <v>6064</v>
      </c>
      <c r="G22" s="96">
        <v>4102</v>
      </c>
      <c r="H22" s="96">
        <v>825</v>
      </c>
      <c r="I22" s="105">
        <f t="shared" si="0"/>
        <v>26034</v>
      </c>
      <c r="J22" s="94"/>
    </row>
    <row r="23" spans="1:10" ht="30">
      <c r="A23" s="93"/>
      <c r="B23" s="238"/>
      <c r="C23" s="105" t="s">
        <v>0</v>
      </c>
      <c r="D23" s="107">
        <f>SUM(D21:D22)</f>
        <v>12404</v>
      </c>
      <c r="E23" s="107">
        <f>SUM(E21:E22)</f>
        <v>16912</v>
      </c>
      <c r="F23" s="107">
        <f>SUM(F21:F22)</f>
        <v>11341</v>
      </c>
      <c r="G23" s="107">
        <f>SUM(G21:G22)</f>
        <v>10754</v>
      </c>
      <c r="H23" s="107">
        <f>SUM(H21:H22)</f>
        <v>1890</v>
      </c>
      <c r="I23" s="107">
        <f t="shared" si="0"/>
        <v>53301</v>
      </c>
      <c r="J23" s="94"/>
    </row>
    <row r="24" spans="1:10" ht="30">
      <c r="A24" s="93"/>
      <c r="B24" s="93"/>
      <c r="C24" s="93"/>
      <c r="D24" s="93"/>
      <c r="E24" s="93"/>
      <c r="F24" s="94"/>
      <c r="G24" s="94"/>
      <c r="H24" s="94"/>
      <c r="I24" s="94"/>
      <c r="J24" s="94"/>
    </row>
    <row r="25" spans="1:10" ht="30">
      <c r="A25" s="93"/>
      <c r="B25" s="93"/>
      <c r="C25" s="93"/>
      <c r="D25" s="93"/>
      <c r="E25" s="93"/>
      <c r="F25" s="94"/>
      <c r="G25" s="94"/>
      <c r="H25" s="94"/>
      <c r="I25" s="94"/>
      <c r="J25" s="94"/>
    </row>
    <row r="26" ht="16.5" customHeight="1">
      <c r="F26" s="1"/>
    </row>
    <row r="27" ht="27.75">
      <c r="F27" s="1"/>
    </row>
    <row r="28" spans="1:6" ht="27.75">
      <c r="A28" s="227" t="s">
        <v>341</v>
      </c>
      <c r="B28" s="227"/>
      <c r="C28" s="227"/>
      <c r="D28" s="227"/>
      <c r="E28" s="227"/>
      <c r="F28" s="1"/>
    </row>
    <row r="29" ht="27.75">
      <c r="F29" s="1"/>
    </row>
    <row r="30" spans="1:6" ht="27.75">
      <c r="A30" s="242" t="s">
        <v>191</v>
      </c>
      <c r="B30" s="243"/>
      <c r="C30" s="90" t="s">
        <v>82</v>
      </c>
      <c r="D30" s="90" t="s">
        <v>5</v>
      </c>
      <c r="E30" s="90" t="s">
        <v>0</v>
      </c>
      <c r="F30" s="1"/>
    </row>
    <row r="31" spans="1:5" ht="27.75">
      <c r="A31" s="244"/>
      <c r="B31" s="245"/>
      <c r="C31" s="90" t="s">
        <v>2</v>
      </c>
      <c r="D31" s="90" t="s">
        <v>2</v>
      </c>
      <c r="E31" s="90" t="s">
        <v>2</v>
      </c>
    </row>
    <row r="32" spans="1:5" ht="27.75">
      <c r="A32" s="232" t="s">
        <v>192</v>
      </c>
      <c r="B32" s="233"/>
      <c r="C32" s="89">
        <v>119</v>
      </c>
      <c r="D32" s="89">
        <v>4</v>
      </c>
      <c r="E32" s="90">
        <f>C32+D32</f>
        <v>123</v>
      </c>
    </row>
    <row r="33" spans="1:5" ht="27.75">
      <c r="A33" s="232" t="s">
        <v>193</v>
      </c>
      <c r="B33" s="233"/>
      <c r="C33" s="89">
        <v>134</v>
      </c>
      <c r="D33" s="89"/>
      <c r="E33" s="90">
        <f aca="true" t="shared" si="1" ref="E33:E40">C33+D33</f>
        <v>134</v>
      </c>
    </row>
    <row r="34" spans="1:10" ht="27.75">
      <c r="A34" s="232" t="s">
        <v>194</v>
      </c>
      <c r="B34" s="233"/>
      <c r="C34" s="89">
        <v>151</v>
      </c>
      <c r="D34" s="89">
        <v>3</v>
      </c>
      <c r="E34" s="90">
        <f t="shared" si="1"/>
        <v>154</v>
      </c>
      <c r="H34"/>
      <c r="I34"/>
      <c r="J34"/>
    </row>
    <row r="35" spans="1:10" ht="27.75">
      <c r="A35" s="221" t="s">
        <v>195</v>
      </c>
      <c r="B35" s="89" t="s">
        <v>196</v>
      </c>
      <c r="C35" s="89">
        <v>11</v>
      </c>
      <c r="D35" s="89"/>
      <c r="E35" s="90">
        <f t="shared" si="1"/>
        <v>11</v>
      </c>
      <c r="H35"/>
      <c r="I35"/>
      <c r="J35"/>
    </row>
    <row r="36" spans="1:10" ht="27.75">
      <c r="A36" s="221"/>
      <c r="B36" s="89" t="s">
        <v>197</v>
      </c>
      <c r="C36" s="89">
        <v>13</v>
      </c>
      <c r="D36" s="89"/>
      <c r="E36" s="90">
        <f t="shared" si="1"/>
        <v>13</v>
      </c>
      <c r="H36"/>
      <c r="I36"/>
      <c r="J36"/>
    </row>
    <row r="37" spans="1:10" ht="27.75">
      <c r="A37" s="221"/>
      <c r="B37" s="89" t="s">
        <v>198</v>
      </c>
      <c r="C37" s="89">
        <v>10</v>
      </c>
      <c r="D37" s="89"/>
      <c r="E37" s="90">
        <f t="shared" si="1"/>
        <v>10</v>
      </c>
      <c r="H37"/>
      <c r="I37"/>
      <c r="J37"/>
    </row>
    <row r="38" spans="1:10" ht="27.75">
      <c r="A38" s="221"/>
      <c r="B38" s="89" t="s">
        <v>199</v>
      </c>
      <c r="C38" s="89">
        <v>5</v>
      </c>
      <c r="D38" s="89"/>
      <c r="E38" s="90">
        <f t="shared" si="1"/>
        <v>5</v>
      </c>
      <c r="H38"/>
      <c r="I38"/>
      <c r="J38"/>
    </row>
    <row r="39" spans="1:10" ht="27.75">
      <c r="A39" s="221"/>
      <c r="B39" s="89" t="s">
        <v>0</v>
      </c>
      <c r="C39" s="89">
        <f>SUM(C35:C38)</f>
        <v>39</v>
      </c>
      <c r="D39" s="89">
        <f>SUM(D35:D38)</f>
        <v>0</v>
      </c>
      <c r="E39" s="90">
        <f t="shared" si="1"/>
        <v>39</v>
      </c>
      <c r="H39"/>
      <c r="I39"/>
      <c r="J39"/>
    </row>
    <row r="40" spans="1:10" ht="27.75">
      <c r="A40" s="175" t="s">
        <v>99</v>
      </c>
      <c r="B40" s="175"/>
      <c r="C40" s="90">
        <f>C32+C33+C34+C39</f>
        <v>443</v>
      </c>
      <c r="D40" s="90">
        <f>D32+D33+D34+D39</f>
        <v>7</v>
      </c>
      <c r="E40" s="90">
        <f t="shared" si="1"/>
        <v>450</v>
      </c>
      <c r="H40"/>
      <c r="I40"/>
      <c r="J40"/>
    </row>
    <row r="41" spans="8:10" ht="27.75">
      <c r="H41"/>
      <c r="I41"/>
      <c r="J41"/>
    </row>
    <row r="42" spans="8:10" ht="27.75">
      <c r="H42"/>
      <c r="I42"/>
      <c r="J42"/>
    </row>
    <row r="47" spans="2:15" ht="27.7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ht="27.7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ht="27.7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27.7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27.7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27.7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</sheetData>
  <sheetProtection/>
  <mergeCells count="22">
    <mergeCell ref="A1:C1"/>
    <mergeCell ref="A2:C2"/>
    <mergeCell ref="A3:C3"/>
    <mergeCell ref="B17:C17"/>
    <mergeCell ref="B18:C18"/>
    <mergeCell ref="B6:C6"/>
    <mergeCell ref="B7:C7"/>
    <mergeCell ref="B10:B12"/>
    <mergeCell ref="B5:D5"/>
    <mergeCell ref="B19:C19"/>
    <mergeCell ref="B21:B23"/>
    <mergeCell ref="B8:C8"/>
    <mergeCell ref="B9:C9"/>
    <mergeCell ref="B20:C20"/>
    <mergeCell ref="B16:I16"/>
    <mergeCell ref="A40:B40"/>
    <mergeCell ref="A35:A39"/>
    <mergeCell ref="A28:E28"/>
    <mergeCell ref="A34:B34"/>
    <mergeCell ref="A33:B33"/>
    <mergeCell ref="A32:B32"/>
    <mergeCell ref="A30:B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rowBreaks count="2" manualBreakCount="2">
    <brk id="15" max="255" man="1"/>
    <brk id="25" max="255" man="1"/>
  </rowBreaks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35"/>
  <sheetViews>
    <sheetView rightToLeft="1" zoomScale="80" zoomScaleNormal="80" zoomScalePageLayoutView="0" workbookViewId="0" topLeftCell="A1">
      <selection activeCell="K6" sqref="K6:M45"/>
    </sheetView>
  </sheetViews>
  <sheetFormatPr defaultColWidth="9.00390625" defaultRowHeight="15"/>
  <cols>
    <col min="1" max="1" width="12.421875" style="64" customWidth="1"/>
    <col min="2" max="2" width="20.8515625" style="64" bestFit="1" customWidth="1"/>
    <col min="3" max="3" width="11.28125" style="64" customWidth="1"/>
    <col min="4" max="4" width="9.8515625" style="64" customWidth="1"/>
    <col min="5" max="5" width="15.140625" style="64" customWidth="1"/>
    <col min="6" max="6" width="11.7109375" style="64" customWidth="1"/>
    <col min="7" max="7" width="13.7109375" style="64" customWidth="1"/>
    <col min="8" max="8" width="17.421875" style="64" customWidth="1"/>
    <col min="9" max="9" width="11.7109375" style="64" customWidth="1"/>
    <col min="10" max="10" width="11.57421875" style="64" customWidth="1"/>
    <col min="11" max="11" width="9.421875" style="64" customWidth="1"/>
    <col min="12" max="12" width="11.00390625" style="64" customWidth="1"/>
    <col min="13" max="13" width="12.421875" style="64" customWidth="1"/>
    <col min="14" max="15" width="5.421875" style="64" bestFit="1" customWidth="1"/>
    <col min="16" max="16" width="6.421875" style="64" bestFit="1" customWidth="1"/>
    <col min="17" max="18" width="6.140625" style="64" bestFit="1" customWidth="1"/>
    <col min="19" max="19" width="7.421875" style="64" bestFit="1" customWidth="1"/>
    <col min="20" max="34" width="9.00390625" style="1" customWidth="1"/>
    <col min="35" max="16384" width="9.00390625" style="64" customWidth="1"/>
  </cols>
  <sheetData>
    <row r="1" spans="1:13" ht="27.75">
      <c r="A1" s="227" t="s">
        <v>357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2" ht="27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27.75">
      <c r="A3" s="247" t="s">
        <v>191</v>
      </c>
      <c r="B3" s="247"/>
      <c r="C3" s="247" t="s">
        <v>179</v>
      </c>
      <c r="D3" s="247"/>
      <c r="E3" s="247"/>
      <c r="F3" s="247"/>
      <c r="G3" s="247" t="s">
        <v>180</v>
      </c>
      <c r="H3" s="247"/>
      <c r="I3" s="247"/>
      <c r="J3" s="247"/>
      <c r="K3" s="249" t="s">
        <v>0</v>
      </c>
      <c r="L3" s="249"/>
      <c r="M3" s="249"/>
    </row>
    <row r="4" spans="1:13" ht="27.75">
      <c r="A4" s="247"/>
      <c r="B4" s="247"/>
      <c r="C4" s="247" t="s">
        <v>185</v>
      </c>
      <c r="D4" s="247"/>
      <c r="E4" s="247" t="s">
        <v>186</v>
      </c>
      <c r="F4" s="247"/>
      <c r="G4" s="247" t="s">
        <v>185</v>
      </c>
      <c r="H4" s="247"/>
      <c r="I4" s="247" t="s">
        <v>186</v>
      </c>
      <c r="J4" s="247"/>
      <c r="K4" s="249"/>
      <c r="L4" s="249"/>
      <c r="M4" s="249"/>
    </row>
    <row r="5" spans="1:13" ht="27.75">
      <c r="A5" s="247"/>
      <c r="B5" s="247"/>
      <c r="C5" s="38" t="s">
        <v>1</v>
      </c>
      <c r="D5" s="38" t="s">
        <v>2</v>
      </c>
      <c r="E5" s="38" t="s">
        <v>1</v>
      </c>
      <c r="F5" s="38" t="s">
        <v>2</v>
      </c>
      <c r="G5" s="38" t="s">
        <v>1</v>
      </c>
      <c r="H5" s="38" t="s">
        <v>2</v>
      </c>
      <c r="I5" s="38" t="s">
        <v>1</v>
      </c>
      <c r="J5" s="38" t="s">
        <v>2</v>
      </c>
      <c r="K5" s="38" t="s">
        <v>1</v>
      </c>
      <c r="L5" s="38" t="s">
        <v>2</v>
      </c>
      <c r="M5" s="65" t="s">
        <v>228</v>
      </c>
    </row>
    <row r="6" spans="1:13" ht="27.75">
      <c r="A6" s="176" t="s">
        <v>244</v>
      </c>
      <c r="B6" s="48" t="s">
        <v>206</v>
      </c>
      <c r="C6" s="48">
        <v>71</v>
      </c>
      <c r="D6" s="48">
        <v>12</v>
      </c>
      <c r="E6" s="48">
        <v>11</v>
      </c>
      <c r="F6" s="48">
        <v>1</v>
      </c>
      <c r="G6" s="48">
        <v>39</v>
      </c>
      <c r="H6" s="48">
        <v>4</v>
      </c>
      <c r="I6" s="48">
        <v>22</v>
      </c>
      <c r="J6" s="48">
        <v>1</v>
      </c>
      <c r="K6" s="111">
        <f aca="true" t="shared" si="0" ref="K6:K45">C6+E6+G6+I6</f>
        <v>143</v>
      </c>
      <c r="L6" s="111">
        <f aca="true" t="shared" si="1" ref="L6:L45">D6+F6+H6+J6</f>
        <v>18</v>
      </c>
      <c r="M6" s="111">
        <f aca="true" t="shared" si="2" ref="M6:M45">K6+L6</f>
        <v>161</v>
      </c>
    </row>
    <row r="7" spans="1:13" ht="27.75">
      <c r="A7" s="176"/>
      <c r="B7" s="48" t="s">
        <v>207</v>
      </c>
      <c r="C7" s="48">
        <v>35</v>
      </c>
      <c r="D7" s="48">
        <v>17</v>
      </c>
      <c r="E7" s="48">
        <v>13</v>
      </c>
      <c r="F7" s="48">
        <v>5</v>
      </c>
      <c r="G7" s="48">
        <v>28</v>
      </c>
      <c r="H7" s="48">
        <v>4</v>
      </c>
      <c r="I7" s="48">
        <v>37</v>
      </c>
      <c r="J7" s="48">
        <v>6</v>
      </c>
      <c r="K7" s="111">
        <f t="shared" si="0"/>
        <v>113</v>
      </c>
      <c r="L7" s="111">
        <f t="shared" si="1"/>
        <v>32</v>
      </c>
      <c r="M7" s="111">
        <f t="shared" si="2"/>
        <v>145</v>
      </c>
    </row>
    <row r="8" spans="1:13" ht="27.75">
      <c r="A8" s="176"/>
      <c r="B8" s="48" t="s">
        <v>208</v>
      </c>
      <c r="C8" s="48">
        <v>35</v>
      </c>
      <c r="D8" s="48">
        <v>8</v>
      </c>
      <c r="E8" s="48">
        <v>3</v>
      </c>
      <c r="F8" s="48">
        <v>0</v>
      </c>
      <c r="G8" s="48">
        <v>19</v>
      </c>
      <c r="H8" s="48">
        <v>2</v>
      </c>
      <c r="I8" s="48">
        <v>19</v>
      </c>
      <c r="J8" s="48">
        <v>4</v>
      </c>
      <c r="K8" s="111">
        <f t="shared" si="0"/>
        <v>76</v>
      </c>
      <c r="L8" s="111">
        <f t="shared" si="1"/>
        <v>14</v>
      </c>
      <c r="M8" s="111">
        <f t="shared" si="2"/>
        <v>90</v>
      </c>
    </row>
    <row r="9" spans="1:13" ht="27.75">
      <c r="A9" s="176"/>
      <c r="B9" s="48" t="s">
        <v>209</v>
      </c>
      <c r="C9" s="48">
        <v>29</v>
      </c>
      <c r="D9" s="48">
        <v>6</v>
      </c>
      <c r="E9" s="48">
        <v>4</v>
      </c>
      <c r="F9" s="48">
        <v>2</v>
      </c>
      <c r="G9" s="48">
        <v>25</v>
      </c>
      <c r="H9" s="48">
        <v>1</v>
      </c>
      <c r="I9" s="48">
        <v>2</v>
      </c>
      <c r="J9" s="48">
        <v>3</v>
      </c>
      <c r="K9" s="111">
        <f t="shared" si="0"/>
        <v>60</v>
      </c>
      <c r="L9" s="111">
        <f t="shared" si="1"/>
        <v>12</v>
      </c>
      <c r="M9" s="111">
        <f t="shared" si="2"/>
        <v>72</v>
      </c>
    </row>
    <row r="10" spans="1:13" ht="27.75">
      <c r="A10" s="176"/>
      <c r="B10" s="48" t="s">
        <v>210</v>
      </c>
      <c r="C10" s="48">
        <v>17</v>
      </c>
      <c r="D10" s="48">
        <v>20</v>
      </c>
      <c r="E10" s="48">
        <v>4</v>
      </c>
      <c r="F10" s="48">
        <v>3</v>
      </c>
      <c r="G10" s="48">
        <v>11</v>
      </c>
      <c r="H10" s="48">
        <v>13</v>
      </c>
      <c r="I10" s="48">
        <v>8</v>
      </c>
      <c r="J10" s="48">
        <v>2</v>
      </c>
      <c r="K10" s="111">
        <f t="shared" si="0"/>
        <v>40</v>
      </c>
      <c r="L10" s="111">
        <f t="shared" si="1"/>
        <v>38</v>
      </c>
      <c r="M10" s="111">
        <f t="shared" si="2"/>
        <v>78</v>
      </c>
    </row>
    <row r="11" spans="1:13" ht="27.75">
      <c r="A11" s="176"/>
      <c r="B11" s="48" t="s">
        <v>211</v>
      </c>
      <c r="C11" s="48">
        <v>83</v>
      </c>
      <c r="D11" s="48">
        <v>22</v>
      </c>
      <c r="E11" s="48">
        <v>7</v>
      </c>
      <c r="F11" s="48">
        <v>0</v>
      </c>
      <c r="G11" s="48">
        <v>12</v>
      </c>
      <c r="H11" s="48">
        <v>2</v>
      </c>
      <c r="I11" s="48">
        <v>20</v>
      </c>
      <c r="J11" s="48">
        <v>6</v>
      </c>
      <c r="K11" s="111">
        <f t="shared" si="0"/>
        <v>122</v>
      </c>
      <c r="L11" s="111">
        <f t="shared" si="1"/>
        <v>30</v>
      </c>
      <c r="M11" s="111">
        <f t="shared" si="2"/>
        <v>152</v>
      </c>
    </row>
    <row r="12" spans="1:13" ht="27.75">
      <c r="A12" s="176"/>
      <c r="B12" s="48" t="s">
        <v>212</v>
      </c>
      <c r="C12" s="48">
        <v>75</v>
      </c>
      <c r="D12" s="48">
        <v>29</v>
      </c>
      <c r="E12" s="48">
        <v>32</v>
      </c>
      <c r="F12" s="48">
        <v>0</v>
      </c>
      <c r="G12" s="48">
        <v>47</v>
      </c>
      <c r="H12" s="48">
        <v>9</v>
      </c>
      <c r="I12" s="48">
        <v>26</v>
      </c>
      <c r="J12" s="48">
        <v>5</v>
      </c>
      <c r="K12" s="111">
        <f t="shared" si="0"/>
        <v>180</v>
      </c>
      <c r="L12" s="111">
        <f t="shared" si="1"/>
        <v>43</v>
      </c>
      <c r="M12" s="111">
        <f t="shared" si="2"/>
        <v>223</v>
      </c>
    </row>
    <row r="13" spans="1:13" ht="27.75">
      <c r="A13" s="176"/>
      <c r="B13" s="48" t="s">
        <v>213</v>
      </c>
      <c r="C13" s="48">
        <v>95</v>
      </c>
      <c r="D13" s="48">
        <v>18</v>
      </c>
      <c r="E13" s="48">
        <v>15</v>
      </c>
      <c r="F13" s="48">
        <v>0</v>
      </c>
      <c r="G13" s="48">
        <v>29</v>
      </c>
      <c r="H13" s="48">
        <v>1</v>
      </c>
      <c r="I13" s="48">
        <v>26</v>
      </c>
      <c r="J13" s="48">
        <v>1</v>
      </c>
      <c r="K13" s="111">
        <f t="shared" si="0"/>
        <v>165</v>
      </c>
      <c r="L13" s="111">
        <f t="shared" si="1"/>
        <v>20</v>
      </c>
      <c r="M13" s="111">
        <f t="shared" si="2"/>
        <v>185</v>
      </c>
    </row>
    <row r="14" spans="1:13" ht="27.75">
      <c r="A14" s="176"/>
      <c r="B14" s="50" t="s">
        <v>214</v>
      </c>
      <c r="C14" s="50">
        <f aca="true" t="shared" si="3" ref="C14:J14">SUM(C6:C13)</f>
        <v>440</v>
      </c>
      <c r="D14" s="50">
        <f t="shared" si="3"/>
        <v>132</v>
      </c>
      <c r="E14" s="50">
        <f t="shared" si="3"/>
        <v>89</v>
      </c>
      <c r="F14" s="50">
        <f t="shared" si="3"/>
        <v>11</v>
      </c>
      <c r="G14" s="50">
        <f t="shared" si="3"/>
        <v>210</v>
      </c>
      <c r="H14" s="50">
        <f t="shared" si="3"/>
        <v>36</v>
      </c>
      <c r="I14" s="50">
        <f t="shared" si="3"/>
        <v>160</v>
      </c>
      <c r="J14" s="50">
        <f t="shared" si="3"/>
        <v>28</v>
      </c>
      <c r="K14" s="65">
        <f t="shared" si="0"/>
        <v>899</v>
      </c>
      <c r="L14" s="65">
        <f t="shared" si="1"/>
        <v>207</v>
      </c>
      <c r="M14" s="65">
        <f t="shared" si="2"/>
        <v>1106</v>
      </c>
    </row>
    <row r="15" spans="1:13" ht="27.75">
      <c r="A15" s="176" t="s">
        <v>245</v>
      </c>
      <c r="B15" s="48" t="s">
        <v>215</v>
      </c>
      <c r="C15" s="13">
        <v>71</v>
      </c>
      <c r="D15" s="13">
        <v>96</v>
      </c>
      <c r="E15" s="13">
        <v>4</v>
      </c>
      <c r="F15" s="13">
        <v>21</v>
      </c>
      <c r="G15" s="13">
        <v>62</v>
      </c>
      <c r="H15" s="13">
        <v>101</v>
      </c>
      <c r="I15" s="13">
        <v>37</v>
      </c>
      <c r="J15" s="13">
        <v>64</v>
      </c>
      <c r="K15" s="111">
        <f t="shared" si="0"/>
        <v>174</v>
      </c>
      <c r="L15" s="111">
        <f t="shared" si="1"/>
        <v>282</v>
      </c>
      <c r="M15" s="111">
        <f t="shared" si="2"/>
        <v>456</v>
      </c>
    </row>
    <row r="16" spans="1:13" ht="27.75">
      <c r="A16" s="176"/>
      <c r="B16" s="48" t="s">
        <v>216</v>
      </c>
      <c r="C16" s="13">
        <v>117</v>
      </c>
      <c r="D16" s="13">
        <v>79</v>
      </c>
      <c r="E16" s="13">
        <v>55</v>
      </c>
      <c r="F16" s="13">
        <v>18</v>
      </c>
      <c r="G16" s="13">
        <v>135</v>
      </c>
      <c r="H16" s="13">
        <v>88</v>
      </c>
      <c r="I16" s="13">
        <v>91</v>
      </c>
      <c r="J16" s="13">
        <v>90</v>
      </c>
      <c r="K16" s="111">
        <f t="shared" si="0"/>
        <v>398</v>
      </c>
      <c r="L16" s="111">
        <f t="shared" si="1"/>
        <v>275</v>
      </c>
      <c r="M16" s="111">
        <f t="shared" si="2"/>
        <v>673</v>
      </c>
    </row>
    <row r="17" spans="1:13" ht="27.75">
      <c r="A17" s="176"/>
      <c r="B17" s="48" t="s">
        <v>217</v>
      </c>
      <c r="C17" s="13">
        <v>3</v>
      </c>
      <c r="D17" s="13">
        <v>20</v>
      </c>
      <c r="E17" s="13">
        <v>3</v>
      </c>
      <c r="F17" s="13">
        <v>3</v>
      </c>
      <c r="G17" s="13">
        <v>19</v>
      </c>
      <c r="H17" s="13">
        <v>21</v>
      </c>
      <c r="I17" s="13">
        <v>11</v>
      </c>
      <c r="J17" s="13">
        <v>29</v>
      </c>
      <c r="K17" s="111">
        <f t="shared" si="0"/>
        <v>36</v>
      </c>
      <c r="L17" s="111">
        <f t="shared" si="1"/>
        <v>73</v>
      </c>
      <c r="M17" s="111">
        <f t="shared" si="2"/>
        <v>109</v>
      </c>
    </row>
    <row r="18" spans="1:13" ht="27.75">
      <c r="A18" s="176"/>
      <c r="B18" s="48" t="s">
        <v>218</v>
      </c>
      <c r="C18" s="13">
        <v>55</v>
      </c>
      <c r="D18" s="13">
        <v>10</v>
      </c>
      <c r="E18" s="13">
        <v>18</v>
      </c>
      <c r="F18" s="13">
        <v>8</v>
      </c>
      <c r="G18" s="13">
        <v>57</v>
      </c>
      <c r="H18" s="13">
        <v>12</v>
      </c>
      <c r="I18" s="13">
        <v>58</v>
      </c>
      <c r="J18" s="13">
        <v>14</v>
      </c>
      <c r="K18" s="111">
        <f t="shared" si="0"/>
        <v>188</v>
      </c>
      <c r="L18" s="111">
        <f t="shared" si="1"/>
        <v>44</v>
      </c>
      <c r="M18" s="111">
        <f t="shared" si="2"/>
        <v>232</v>
      </c>
    </row>
    <row r="19" spans="1:13" ht="27.75">
      <c r="A19" s="176"/>
      <c r="B19" s="48" t="s">
        <v>219</v>
      </c>
      <c r="C19" s="13">
        <v>0</v>
      </c>
      <c r="D19" s="13">
        <v>0</v>
      </c>
      <c r="E19" s="13">
        <v>0</v>
      </c>
      <c r="F19" s="13">
        <v>0</v>
      </c>
      <c r="G19" s="13">
        <v>5</v>
      </c>
      <c r="H19" s="13">
        <v>5</v>
      </c>
      <c r="I19" s="13">
        <v>2</v>
      </c>
      <c r="J19" s="13">
        <v>4</v>
      </c>
      <c r="K19" s="111">
        <f t="shared" si="0"/>
        <v>7</v>
      </c>
      <c r="L19" s="111">
        <f t="shared" si="1"/>
        <v>9</v>
      </c>
      <c r="M19" s="111">
        <f t="shared" si="2"/>
        <v>16</v>
      </c>
    </row>
    <row r="20" spans="1:13" ht="27.75">
      <c r="A20" s="176"/>
      <c r="B20" s="50" t="s">
        <v>214</v>
      </c>
      <c r="C20" s="50">
        <f aca="true" t="shared" si="4" ref="C20:J20">SUM(C15:C19)</f>
        <v>246</v>
      </c>
      <c r="D20" s="50">
        <f t="shared" si="4"/>
        <v>205</v>
      </c>
      <c r="E20" s="50">
        <f t="shared" si="4"/>
        <v>80</v>
      </c>
      <c r="F20" s="50">
        <f t="shared" si="4"/>
        <v>50</v>
      </c>
      <c r="G20" s="50">
        <f t="shared" si="4"/>
        <v>278</v>
      </c>
      <c r="H20" s="50">
        <f t="shared" si="4"/>
        <v>227</v>
      </c>
      <c r="I20" s="50">
        <f t="shared" si="4"/>
        <v>199</v>
      </c>
      <c r="J20" s="50">
        <f t="shared" si="4"/>
        <v>201</v>
      </c>
      <c r="K20" s="65">
        <f t="shared" si="0"/>
        <v>803</v>
      </c>
      <c r="L20" s="65">
        <f t="shared" si="1"/>
        <v>683</v>
      </c>
      <c r="M20" s="65">
        <f t="shared" si="2"/>
        <v>1486</v>
      </c>
    </row>
    <row r="21" spans="1:13" ht="27.75">
      <c r="A21" s="176" t="s">
        <v>246</v>
      </c>
      <c r="B21" s="48" t="s">
        <v>220</v>
      </c>
      <c r="C21" s="48">
        <v>120</v>
      </c>
      <c r="D21" s="48">
        <v>74</v>
      </c>
      <c r="E21" s="48">
        <v>33</v>
      </c>
      <c r="F21" s="48">
        <v>20</v>
      </c>
      <c r="G21" s="48">
        <v>66</v>
      </c>
      <c r="H21" s="48">
        <v>27</v>
      </c>
      <c r="I21" s="48">
        <v>30</v>
      </c>
      <c r="J21" s="48">
        <v>32</v>
      </c>
      <c r="K21" s="111">
        <f t="shared" si="0"/>
        <v>249</v>
      </c>
      <c r="L21" s="111">
        <f t="shared" si="1"/>
        <v>153</v>
      </c>
      <c r="M21" s="111">
        <f t="shared" si="2"/>
        <v>402</v>
      </c>
    </row>
    <row r="22" spans="1:13" ht="27.75">
      <c r="A22" s="176"/>
      <c r="B22" s="48" t="s">
        <v>221</v>
      </c>
      <c r="C22" s="48">
        <v>101</v>
      </c>
      <c r="D22" s="48">
        <v>53</v>
      </c>
      <c r="E22" s="48">
        <v>30</v>
      </c>
      <c r="F22" s="48">
        <v>17</v>
      </c>
      <c r="G22" s="48">
        <v>64</v>
      </c>
      <c r="H22" s="48">
        <v>27</v>
      </c>
      <c r="I22" s="48">
        <v>48</v>
      </c>
      <c r="J22" s="48">
        <v>27</v>
      </c>
      <c r="K22" s="111">
        <f t="shared" si="0"/>
        <v>243</v>
      </c>
      <c r="L22" s="111">
        <f t="shared" si="1"/>
        <v>124</v>
      </c>
      <c r="M22" s="111">
        <f t="shared" si="2"/>
        <v>367</v>
      </c>
    </row>
    <row r="23" spans="1:13" ht="27.75">
      <c r="A23" s="176"/>
      <c r="B23" s="48" t="s">
        <v>222</v>
      </c>
      <c r="C23" s="48">
        <v>66</v>
      </c>
      <c r="D23" s="48">
        <v>74</v>
      </c>
      <c r="E23" s="48">
        <v>19</v>
      </c>
      <c r="F23" s="48">
        <v>15</v>
      </c>
      <c r="G23" s="48">
        <v>48</v>
      </c>
      <c r="H23" s="48">
        <v>31</v>
      </c>
      <c r="I23" s="48">
        <v>50</v>
      </c>
      <c r="J23" s="48">
        <v>43</v>
      </c>
      <c r="K23" s="111">
        <f t="shared" si="0"/>
        <v>183</v>
      </c>
      <c r="L23" s="111">
        <f t="shared" si="1"/>
        <v>163</v>
      </c>
      <c r="M23" s="111">
        <f t="shared" si="2"/>
        <v>346</v>
      </c>
    </row>
    <row r="24" spans="1:13" ht="27.75">
      <c r="A24" s="176"/>
      <c r="B24" s="50" t="s">
        <v>214</v>
      </c>
      <c r="C24" s="50">
        <f aca="true" t="shared" si="5" ref="C24:J24">SUM(C21:C23)</f>
        <v>287</v>
      </c>
      <c r="D24" s="50">
        <f t="shared" si="5"/>
        <v>201</v>
      </c>
      <c r="E24" s="50">
        <f t="shared" si="5"/>
        <v>82</v>
      </c>
      <c r="F24" s="50">
        <f t="shared" si="5"/>
        <v>52</v>
      </c>
      <c r="G24" s="50">
        <f t="shared" si="5"/>
        <v>178</v>
      </c>
      <c r="H24" s="50">
        <f t="shared" si="5"/>
        <v>85</v>
      </c>
      <c r="I24" s="50">
        <f t="shared" si="5"/>
        <v>128</v>
      </c>
      <c r="J24" s="50">
        <f t="shared" si="5"/>
        <v>102</v>
      </c>
      <c r="K24" s="65">
        <f t="shared" si="0"/>
        <v>675</v>
      </c>
      <c r="L24" s="65">
        <f t="shared" si="1"/>
        <v>440</v>
      </c>
      <c r="M24" s="65">
        <f t="shared" si="2"/>
        <v>1115</v>
      </c>
    </row>
    <row r="25" spans="1:13" ht="27.75">
      <c r="A25" s="252" t="s">
        <v>247</v>
      </c>
      <c r="B25" s="252"/>
      <c r="C25" s="48">
        <v>40</v>
      </c>
      <c r="D25" s="48">
        <v>31</v>
      </c>
      <c r="E25" s="48">
        <v>10</v>
      </c>
      <c r="F25" s="48">
        <v>4</v>
      </c>
      <c r="G25" s="48">
        <v>22</v>
      </c>
      <c r="H25" s="48">
        <v>16</v>
      </c>
      <c r="I25" s="48">
        <v>18</v>
      </c>
      <c r="J25" s="48">
        <v>21</v>
      </c>
      <c r="K25" s="65">
        <f t="shared" si="0"/>
        <v>90</v>
      </c>
      <c r="L25" s="111">
        <f t="shared" si="1"/>
        <v>72</v>
      </c>
      <c r="M25" s="111">
        <f t="shared" si="2"/>
        <v>162</v>
      </c>
    </row>
    <row r="26" spans="1:13" ht="27.75">
      <c r="A26" s="252" t="s">
        <v>248</v>
      </c>
      <c r="B26" s="252"/>
      <c r="C26" s="48">
        <v>56</v>
      </c>
      <c r="D26" s="48">
        <v>99</v>
      </c>
      <c r="E26" s="48">
        <v>9</v>
      </c>
      <c r="F26" s="48">
        <v>8</v>
      </c>
      <c r="G26" s="48">
        <v>37</v>
      </c>
      <c r="H26" s="48">
        <v>73</v>
      </c>
      <c r="I26" s="48">
        <v>16</v>
      </c>
      <c r="J26" s="48">
        <v>14</v>
      </c>
      <c r="K26" s="65">
        <f t="shared" si="0"/>
        <v>118</v>
      </c>
      <c r="L26" s="111">
        <f t="shared" si="1"/>
        <v>194</v>
      </c>
      <c r="M26" s="111">
        <f t="shared" si="2"/>
        <v>312</v>
      </c>
    </row>
    <row r="27" spans="1:13" ht="27.75">
      <c r="A27" s="252" t="s">
        <v>249</v>
      </c>
      <c r="B27" s="252"/>
      <c r="C27" s="48">
        <v>35</v>
      </c>
      <c r="D27" s="48">
        <v>7</v>
      </c>
      <c r="E27" s="48">
        <v>18</v>
      </c>
      <c r="F27" s="48">
        <v>7</v>
      </c>
      <c r="G27" s="48">
        <v>24</v>
      </c>
      <c r="H27" s="48">
        <v>16</v>
      </c>
      <c r="I27" s="48">
        <v>16</v>
      </c>
      <c r="J27" s="48">
        <v>19</v>
      </c>
      <c r="K27" s="65">
        <f t="shared" si="0"/>
        <v>93</v>
      </c>
      <c r="L27" s="111">
        <f t="shared" si="1"/>
        <v>49</v>
      </c>
      <c r="M27" s="111">
        <f t="shared" si="2"/>
        <v>142</v>
      </c>
    </row>
    <row r="28" spans="1:13" ht="27.75">
      <c r="A28" s="252" t="s">
        <v>250</v>
      </c>
      <c r="B28" s="252"/>
      <c r="C28" s="48">
        <v>17</v>
      </c>
      <c r="D28" s="48">
        <v>55</v>
      </c>
      <c r="E28" s="48">
        <v>10</v>
      </c>
      <c r="F28" s="48">
        <v>17</v>
      </c>
      <c r="G28" s="48">
        <v>7</v>
      </c>
      <c r="H28" s="48">
        <v>24</v>
      </c>
      <c r="I28" s="48">
        <v>17</v>
      </c>
      <c r="J28" s="48">
        <v>30</v>
      </c>
      <c r="K28" s="65">
        <f t="shared" si="0"/>
        <v>51</v>
      </c>
      <c r="L28" s="111">
        <f t="shared" si="1"/>
        <v>126</v>
      </c>
      <c r="M28" s="111">
        <f t="shared" si="2"/>
        <v>177</v>
      </c>
    </row>
    <row r="29" spans="1:13" ht="27.75">
      <c r="A29" s="252" t="s">
        <v>251</v>
      </c>
      <c r="B29" s="252"/>
      <c r="C29" s="48">
        <v>35</v>
      </c>
      <c r="D29" s="48">
        <v>23</v>
      </c>
      <c r="E29" s="48">
        <v>14</v>
      </c>
      <c r="F29" s="48">
        <v>8</v>
      </c>
      <c r="G29" s="48">
        <v>36</v>
      </c>
      <c r="H29" s="48">
        <v>46</v>
      </c>
      <c r="I29" s="48">
        <v>13</v>
      </c>
      <c r="J29" s="48">
        <v>5</v>
      </c>
      <c r="K29" s="65">
        <f t="shared" si="0"/>
        <v>98</v>
      </c>
      <c r="L29" s="111">
        <f t="shared" si="1"/>
        <v>82</v>
      </c>
      <c r="M29" s="111">
        <f t="shared" si="2"/>
        <v>180</v>
      </c>
    </row>
    <row r="30" spans="1:13" ht="27.75">
      <c r="A30" s="176" t="s">
        <v>252</v>
      </c>
      <c r="B30" s="48" t="s">
        <v>223</v>
      </c>
      <c r="C30" s="48">
        <v>15</v>
      </c>
      <c r="D30" s="48">
        <v>12</v>
      </c>
      <c r="E30" s="48">
        <v>3</v>
      </c>
      <c r="F30" s="48">
        <v>2</v>
      </c>
      <c r="G30" s="48">
        <v>7</v>
      </c>
      <c r="H30" s="48">
        <v>18</v>
      </c>
      <c r="I30" s="48">
        <v>1</v>
      </c>
      <c r="J30" s="48">
        <v>5</v>
      </c>
      <c r="K30" s="65">
        <f t="shared" si="0"/>
        <v>26</v>
      </c>
      <c r="L30" s="111">
        <f t="shared" si="1"/>
        <v>37</v>
      </c>
      <c r="M30" s="111">
        <f t="shared" si="2"/>
        <v>63</v>
      </c>
    </row>
    <row r="31" spans="1:13" ht="27.75">
      <c r="A31" s="176"/>
      <c r="B31" s="48" t="s">
        <v>224</v>
      </c>
      <c r="C31" s="48">
        <v>16</v>
      </c>
      <c r="D31" s="48">
        <v>38</v>
      </c>
      <c r="E31" s="48">
        <v>5</v>
      </c>
      <c r="F31" s="48">
        <v>4</v>
      </c>
      <c r="G31" s="48">
        <v>27</v>
      </c>
      <c r="H31" s="48">
        <v>48</v>
      </c>
      <c r="I31" s="48">
        <v>13</v>
      </c>
      <c r="J31" s="48">
        <v>9</v>
      </c>
      <c r="K31" s="65">
        <f t="shared" si="0"/>
        <v>61</v>
      </c>
      <c r="L31" s="111">
        <f t="shared" si="1"/>
        <v>99</v>
      </c>
      <c r="M31" s="111">
        <f t="shared" si="2"/>
        <v>160</v>
      </c>
    </row>
    <row r="32" spans="1:13" ht="27.75">
      <c r="A32" s="176"/>
      <c r="B32" s="48" t="s">
        <v>225</v>
      </c>
      <c r="C32" s="48">
        <v>22</v>
      </c>
      <c r="D32" s="48">
        <v>55</v>
      </c>
      <c r="E32" s="48">
        <v>6</v>
      </c>
      <c r="F32" s="48">
        <v>16</v>
      </c>
      <c r="G32" s="48">
        <v>36</v>
      </c>
      <c r="H32" s="48">
        <v>37</v>
      </c>
      <c r="I32" s="48">
        <v>11</v>
      </c>
      <c r="J32" s="48">
        <v>22</v>
      </c>
      <c r="K32" s="65">
        <f t="shared" si="0"/>
        <v>75</v>
      </c>
      <c r="L32" s="111">
        <f t="shared" si="1"/>
        <v>130</v>
      </c>
      <c r="M32" s="111">
        <f t="shared" si="2"/>
        <v>205</v>
      </c>
    </row>
    <row r="33" spans="1:13" ht="27.75">
      <c r="A33" s="176"/>
      <c r="B33" s="48" t="s">
        <v>226</v>
      </c>
      <c r="C33" s="48">
        <v>26</v>
      </c>
      <c r="D33" s="48">
        <v>57</v>
      </c>
      <c r="E33" s="48">
        <v>4</v>
      </c>
      <c r="F33" s="48">
        <v>10</v>
      </c>
      <c r="G33" s="48">
        <v>28</v>
      </c>
      <c r="H33" s="48">
        <v>79</v>
      </c>
      <c r="I33" s="48">
        <v>20</v>
      </c>
      <c r="J33" s="48">
        <v>35</v>
      </c>
      <c r="K33" s="65">
        <f t="shared" si="0"/>
        <v>78</v>
      </c>
      <c r="L33" s="111">
        <f t="shared" si="1"/>
        <v>181</v>
      </c>
      <c r="M33" s="111">
        <f t="shared" si="2"/>
        <v>259</v>
      </c>
    </row>
    <row r="34" spans="1:13" ht="27.75">
      <c r="A34" s="176"/>
      <c r="B34" s="48" t="s">
        <v>351</v>
      </c>
      <c r="C34" s="48">
        <v>11</v>
      </c>
      <c r="D34" s="48">
        <v>15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65">
        <f t="shared" si="0"/>
        <v>11</v>
      </c>
      <c r="L34" s="111">
        <f t="shared" si="1"/>
        <v>15</v>
      </c>
      <c r="M34" s="111">
        <f t="shared" si="2"/>
        <v>26</v>
      </c>
    </row>
    <row r="35" spans="1:13" ht="27.75">
      <c r="A35" s="176"/>
      <c r="B35" s="50" t="s">
        <v>214</v>
      </c>
      <c r="C35" s="50">
        <f aca="true" t="shared" si="6" ref="C35:J35">SUM(C30:C34)</f>
        <v>90</v>
      </c>
      <c r="D35" s="50">
        <f t="shared" si="6"/>
        <v>177</v>
      </c>
      <c r="E35" s="50">
        <f t="shared" si="6"/>
        <v>18</v>
      </c>
      <c r="F35" s="50">
        <f t="shared" si="6"/>
        <v>32</v>
      </c>
      <c r="G35" s="50">
        <f t="shared" si="6"/>
        <v>98</v>
      </c>
      <c r="H35" s="50">
        <f t="shared" si="6"/>
        <v>182</v>
      </c>
      <c r="I35" s="50">
        <f t="shared" si="6"/>
        <v>45</v>
      </c>
      <c r="J35" s="50">
        <f t="shared" si="6"/>
        <v>71</v>
      </c>
      <c r="K35" s="65">
        <f t="shared" si="0"/>
        <v>251</v>
      </c>
      <c r="L35" s="65">
        <f t="shared" si="1"/>
        <v>462</v>
      </c>
      <c r="M35" s="65">
        <f t="shared" si="2"/>
        <v>713</v>
      </c>
    </row>
    <row r="36" spans="1:13" ht="27.75">
      <c r="A36" s="176" t="s">
        <v>253</v>
      </c>
      <c r="B36" s="48" t="s">
        <v>224</v>
      </c>
      <c r="C36" s="48">
        <v>13</v>
      </c>
      <c r="D36" s="48">
        <v>12</v>
      </c>
      <c r="E36" s="48">
        <v>2</v>
      </c>
      <c r="F36" s="48">
        <v>3</v>
      </c>
      <c r="G36" s="48">
        <v>9</v>
      </c>
      <c r="H36" s="48">
        <v>4</v>
      </c>
      <c r="I36" s="48">
        <v>5</v>
      </c>
      <c r="J36" s="48">
        <v>5</v>
      </c>
      <c r="K36" s="65">
        <f t="shared" si="0"/>
        <v>29</v>
      </c>
      <c r="L36" s="65">
        <f t="shared" si="1"/>
        <v>24</v>
      </c>
      <c r="M36" s="65">
        <f t="shared" si="2"/>
        <v>53</v>
      </c>
    </row>
    <row r="37" spans="1:13" ht="27.75">
      <c r="A37" s="176"/>
      <c r="B37" s="48" t="s">
        <v>225</v>
      </c>
      <c r="C37" s="48">
        <v>16</v>
      </c>
      <c r="D37" s="48">
        <v>16</v>
      </c>
      <c r="E37" s="48">
        <v>7</v>
      </c>
      <c r="F37" s="48">
        <v>2</v>
      </c>
      <c r="G37" s="48">
        <v>10</v>
      </c>
      <c r="H37" s="48">
        <v>13</v>
      </c>
      <c r="I37" s="48">
        <v>3</v>
      </c>
      <c r="J37" s="48">
        <v>0</v>
      </c>
      <c r="K37" s="65">
        <f t="shared" si="0"/>
        <v>36</v>
      </c>
      <c r="L37" s="65">
        <f t="shared" si="1"/>
        <v>31</v>
      </c>
      <c r="M37" s="65">
        <f t="shared" si="2"/>
        <v>67</v>
      </c>
    </row>
    <row r="38" spans="1:13" ht="27.75">
      <c r="A38" s="176"/>
      <c r="B38" s="48" t="s">
        <v>199</v>
      </c>
      <c r="C38" s="48">
        <v>14</v>
      </c>
      <c r="D38" s="48">
        <v>16</v>
      </c>
      <c r="E38" s="48">
        <v>7</v>
      </c>
      <c r="F38" s="48">
        <v>0</v>
      </c>
      <c r="G38" s="48">
        <v>9</v>
      </c>
      <c r="H38" s="48">
        <v>14</v>
      </c>
      <c r="I38" s="48">
        <v>0</v>
      </c>
      <c r="J38" s="48">
        <v>2</v>
      </c>
      <c r="K38" s="65">
        <f t="shared" si="0"/>
        <v>30</v>
      </c>
      <c r="L38" s="65">
        <f t="shared" si="1"/>
        <v>32</v>
      </c>
      <c r="M38" s="65">
        <f t="shared" si="2"/>
        <v>62</v>
      </c>
    </row>
    <row r="39" spans="1:13" ht="27.75">
      <c r="A39" s="176"/>
      <c r="B39" s="48" t="s">
        <v>227</v>
      </c>
      <c r="C39" s="48">
        <v>10</v>
      </c>
      <c r="D39" s="48">
        <v>7</v>
      </c>
      <c r="E39" s="48">
        <v>9</v>
      </c>
      <c r="F39" s="48">
        <v>2</v>
      </c>
      <c r="G39" s="48">
        <v>10</v>
      </c>
      <c r="H39" s="48">
        <v>6</v>
      </c>
      <c r="I39" s="48">
        <v>3</v>
      </c>
      <c r="J39" s="48">
        <v>1</v>
      </c>
      <c r="K39" s="65">
        <f t="shared" si="0"/>
        <v>32</v>
      </c>
      <c r="L39" s="65">
        <f t="shared" si="1"/>
        <v>16</v>
      </c>
      <c r="M39" s="65">
        <f t="shared" si="2"/>
        <v>48</v>
      </c>
    </row>
    <row r="40" spans="1:13" ht="27.75">
      <c r="A40" s="176"/>
      <c r="B40" s="50" t="s">
        <v>214</v>
      </c>
      <c r="C40" s="50">
        <f aca="true" t="shared" si="7" ref="C40:J40">SUM(C36:C39)</f>
        <v>53</v>
      </c>
      <c r="D40" s="50">
        <f t="shared" si="7"/>
        <v>51</v>
      </c>
      <c r="E40" s="50">
        <f t="shared" si="7"/>
        <v>25</v>
      </c>
      <c r="F40" s="50">
        <f t="shared" si="7"/>
        <v>7</v>
      </c>
      <c r="G40" s="50">
        <f t="shared" si="7"/>
        <v>38</v>
      </c>
      <c r="H40" s="50">
        <f t="shared" si="7"/>
        <v>37</v>
      </c>
      <c r="I40" s="50">
        <f t="shared" si="7"/>
        <v>11</v>
      </c>
      <c r="J40" s="50">
        <f t="shared" si="7"/>
        <v>8</v>
      </c>
      <c r="K40" s="65">
        <f t="shared" si="0"/>
        <v>127</v>
      </c>
      <c r="L40" s="65">
        <f t="shared" si="1"/>
        <v>103</v>
      </c>
      <c r="M40" s="65">
        <f t="shared" si="2"/>
        <v>230</v>
      </c>
    </row>
    <row r="41" spans="1:13" ht="27.75">
      <c r="A41" s="252" t="s">
        <v>254</v>
      </c>
      <c r="B41" s="252"/>
      <c r="C41" s="48">
        <v>289</v>
      </c>
      <c r="D41" s="48">
        <v>387</v>
      </c>
      <c r="E41" s="48">
        <v>88</v>
      </c>
      <c r="F41" s="48">
        <v>108</v>
      </c>
      <c r="G41" s="48">
        <v>595</v>
      </c>
      <c r="H41" s="48">
        <v>773</v>
      </c>
      <c r="I41" s="48">
        <v>301</v>
      </c>
      <c r="J41" s="48">
        <v>345</v>
      </c>
      <c r="K41" s="65">
        <f t="shared" si="0"/>
        <v>1273</v>
      </c>
      <c r="L41" s="65">
        <f t="shared" si="1"/>
        <v>1613</v>
      </c>
      <c r="M41" s="65">
        <f t="shared" si="2"/>
        <v>2886</v>
      </c>
    </row>
    <row r="42" spans="1:13" ht="27.75">
      <c r="A42" s="252" t="s">
        <v>255</v>
      </c>
      <c r="B42" s="252"/>
      <c r="C42" s="48">
        <v>69</v>
      </c>
      <c r="D42" s="48">
        <v>76</v>
      </c>
      <c r="E42" s="48">
        <v>32</v>
      </c>
      <c r="F42" s="48">
        <v>24</v>
      </c>
      <c r="G42" s="48">
        <v>86</v>
      </c>
      <c r="H42" s="48">
        <v>159</v>
      </c>
      <c r="I42" s="48">
        <v>101</v>
      </c>
      <c r="J42" s="48">
        <v>33</v>
      </c>
      <c r="K42" s="65">
        <f t="shared" si="0"/>
        <v>288</v>
      </c>
      <c r="L42" s="65">
        <f t="shared" si="1"/>
        <v>292</v>
      </c>
      <c r="M42" s="65">
        <f t="shared" si="2"/>
        <v>580</v>
      </c>
    </row>
    <row r="43" spans="1:13" ht="27.75">
      <c r="A43" s="252" t="s">
        <v>256</v>
      </c>
      <c r="B43" s="252"/>
      <c r="C43" s="48">
        <v>132</v>
      </c>
      <c r="D43" s="48">
        <v>106</v>
      </c>
      <c r="E43" s="48">
        <v>100</v>
      </c>
      <c r="F43" s="48">
        <v>45</v>
      </c>
      <c r="G43" s="48">
        <v>63</v>
      </c>
      <c r="H43" s="48">
        <v>125</v>
      </c>
      <c r="I43" s="48">
        <v>60</v>
      </c>
      <c r="J43" s="48">
        <v>73</v>
      </c>
      <c r="K43" s="65">
        <f t="shared" si="0"/>
        <v>355</v>
      </c>
      <c r="L43" s="65">
        <f t="shared" si="1"/>
        <v>349</v>
      </c>
      <c r="M43" s="65">
        <f t="shared" si="2"/>
        <v>704</v>
      </c>
    </row>
    <row r="44" spans="1:13" ht="27.75">
      <c r="A44" s="252" t="s">
        <v>257</v>
      </c>
      <c r="B44" s="252"/>
      <c r="C44" s="48">
        <v>369</v>
      </c>
      <c r="D44" s="48">
        <v>399</v>
      </c>
      <c r="E44" s="48">
        <v>70</v>
      </c>
      <c r="F44" s="48">
        <v>34</v>
      </c>
      <c r="G44" s="48">
        <v>743</v>
      </c>
      <c r="H44" s="48">
        <v>740</v>
      </c>
      <c r="I44" s="48">
        <v>413</v>
      </c>
      <c r="J44" s="48">
        <v>286</v>
      </c>
      <c r="K44" s="65">
        <f t="shared" si="0"/>
        <v>1595</v>
      </c>
      <c r="L44" s="65">
        <f t="shared" si="1"/>
        <v>1459</v>
      </c>
      <c r="M44" s="65">
        <f t="shared" si="2"/>
        <v>3054</v>
      </c>
    </row>
    <row r="45" spans="1:13" ht="27.75">
      <c r="A45" s="247" t="s">
        <v>214</v>
      </c>
      <c r="B45" s="247"/>
      <c r="C45" s="38">
        <f aca="true" t="shared" si="8" ref="C45:J45">C14+C20+C24+C25+C26+C27+C28+C29+C35+C40+C41+C42+C43+C44</f>
        <v>2158</v>
      </c>
      <c r="D45" s="38">
        <f t="shared" si="8"/>
        <v>1949</v>
      </c>
      <c r="E45" s="38">
        <f t="shared" si="8"/>
        <v>645</v>
      </c>
      <c r="F45" s="38">
        <f t="shared" si="8"/>
        <v>407</v>
      </c>
      <c r="G45" s="38">
        <f t="shared" si="8"/>
        <v>2415</v>
      </c>
      <c r="H45" s="38">
        <f t="shared" si="8"/>
        <v>2539</v>
      </c>
      <c r="I45" s="38">
        <f t="shared" si="8"/>
        <v>1498</v>
      </c>
      <c r="J45" s="38">
        <f t="shared" si="8"/>
        <v>1236</v>
      </c>
      <c r="K45" s="65">
        <f t="shared" si="0"/>
        <v>6716</v>
      </c>
      <c r="L45" s="65">
        <f t="shared" si="1"/>
        <v>6131</v>
      </c>
      <c r="M45" s="65">
        <f t="shared" si="2"/>
        <v>12847</v>
      </c>
    </row>
    <row r="49" spans="1:13" ht="27.75">
      <c r="A49" s="227" t="s">
        <v>358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</row>
    <row r="50" spans="1:12" ht="27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3" ht="27.75">
      <c r="A51" s="247" t="s">
        <v>191</v>
      </c>
      <c r="B51" s="247"/>
      <c r="C51" s="247" t="s">
        <v>179</v>
      </c>
      <c r="D51" s="247"/>
      <c r="E51" s="247"/>
      <c r="F51" s="247"/>
      <c r="G51" s="247" t="s">
        <v>180</v>
      </c>
      <c r="H51" s="247"/>
      <c r="I51" s="247"/>
      <c r="J51" s="247"/>
      <c r="K51" s="249" t="s">
        <v>0</v>
      </c>
      <c r="L51" s="249"/>
      <c r="M51" s="249"/>
    </row>
    <row r="52" spans="1:13" ht="27.75">
      <c r="A52" s="247"/>
      <c r="B52" s="247"/>
      <c r="C52" s="247" t="s">
        <v>185</v>
      </c>
      <c r="D52" s="247"/>
      <c r="E52" s="247" t="s">
        <v>186</v>
      </c>
      <c r="F52" s="247"/>
      <c r="G52" s="247" t="s">
        <v>185</v>
      </c>
      <c r="H52" s="247"/>
      <c r="I52" s="247" t="s">
        <v>186</v>
      </c>
      <c r="J52" s="247"/>
      <c r="K52" s="249"/>
      <c r="L52" s="249"/>
      <c r="M52" s="249"/>
    </row>
    <row r="53" spans="1:13" ht="27.75">
      <c r="A53" s="247"/>
      <c r="B53" s="247"/>
      <c r="C53" s="38" t="s">
        <v>1</v>
      </c>
      <c r="D53" s="38" t="s">
        <v>2</v>
      </c>
      <c r="E53" s="38" t="s">
        <v>1</v>
      </c>
      <c r="F53" s="38" t="s">
        <v>2</v>
      </c>
      <c r="G53" s="38" t="s">
        <v>1</v>
      </c>
      <c r="H53" s="38" t="s">
        <v>2</v>
      </c>
      <c r="I53" s="38" t="s">
        <v>1</v>
      </c>
      <c r="J53" s="38" t="s">
        <v>2</v>
      </c>
      <c r="K53" s="38" t="s">
        <v>1</v>
      </c>
      <c r="L53" s="38" t="s">
        <v>2</v>
      </c>
      <c r="M53" s="65" t="s">
        <v>228</v>
      </c>
    </row>
    <row r="54" spans="1:13" ht="27.75">
      <c r="A54" s="176" t="s">
        <v>244</v>
      </c>
      <c r="B54" s="48" t="s">
        <v>206</v>
      </c>
      <c r="C54" s="48">
        <v>20</v>
      </c>
      <c r="D54" s="48">
        <v>1</v>
      </c>
      <c r="E54" s="48">
        <v>5</v>
      </c>
      <c r="F54" s="48">
        <v>1</v>
      </c>
      <c r="G54" s="48">
        <v>5</v>
      </c>
      <c r="H54" s="48">
        <v>0</v>
      </c>
      <c r="I54" s="48">
        <v>2</v>
      </c>
      <c r="J54" s="48">
        <v>0</v>
      </c>
      <c r="K54" s="65">
        <f>C54+E54+G54+I54</f>
        <v>32</v>
      </c>
      <c r="L54" s="65">
        <f>D54+F54+H54+J54</f>
        <v>2</v>
      </c>
      <c r="M54" s="65">
        <f>K54+L54</f>
        <v>34</v>
      </c>
    </row>
    <row r="55" spans="1:13" ht="27.75">
      <c r="A55" s="176"/>
      <c r="B55" s="48" t="s">
        <v>207</v>
      </c>
      <c r="C55" s="48">
        <v>12</v>
      </c>
      <c r="D55" s="48">
        <v>4</v>
      </c>
      <c r="E55" s="48">
        <v>7</v>
      </c>
      <c r="F55" s="48">
        <v>2</v>
      </c>
      <c r="G55" s="48">
        <v>9</v>
      </c>
      <c r="H55" s="48">
        <v>0</v>
      </c>
      <c r="I55" s="48">
        <v>4</v>
      </c>
      <c r="J55" s="48">
        <v>0</v>
      </c>
      <c r="K55" s="65">
        <f aca="true" t="shared" si="9" ref="K55:K93">C55+E55+G55+I55</f>
        <v>32</v>
      </c>
      <c r="L55" s="65">
        <f aca="true" t="shared" si="10" ref="L55:L93">D55+F55+H55+J55</f>
        <v>6</v>
      </c>
      <c r="M55" s="65">
        <f aca="true" t="shared" si="11" ref="M55:M93">K55+L55</f>
        <v>38</v>
      </c>
    </row>
    <row r="56" spans="1:13" ht="27.75">
      <c r="A56" s="176"/>
      <c r="B56" s="48" t="s">
        <v>208</v>
      </c>
      <c r="C56" s="48">
        <v>1</v>
      </c>
      <c r="D56" s="48">
        <v>0</v>
      </c>
      <c r="E56" s="48">
        <v>0</v>
      </c>
      <c r="F56" s="48">
        <v>0</v>
      </c>
      <c r="G56" s="48">
        <v>2</v>
      </c>
      <c r="H56" s="48">
        <v>1</v>
      </c>
      <c r="I56" s="48">
        <v>4</v>
      </c>
      <c r="J56" s="48">
        <v>1</v>
      </c>
      <c r="K56" s="65">
        <f t="shared" si="9"/>
        <v>7</v>
      </c>
      <c r="L56" s="65">
        <f t="shared" si="10"/>
        <v>2</v>
      </c>
      <c r="M56" s="65">
        <f t="shared" si="11"/>
        <v>9</v>
      </c>
    </row>
    <row r="57" spans="1:13" ht="27.75">
      <c r="A57" s="176"/>
      <c r="B57" s="48" t="s">
        <v>209</v>
      </c>
      <c r="C57" s="48">
        <v>10</v>
      </c>
      <c r="D57" s="48">
        <v>3</v>
      </c>
      <c r="E57" s="48">
        <v>1</v>
      </c>
      <c r="F57" s="48">
        <v>1</v>
      </c>
      <c r="G57" s="48">
        <v>17</v>
      </c>
      <c r="H57" s="48">
        <v>1</v>
      </c>
      <c r="I57" s="48">
        <v>5</v>
      </c>
      <c r="J57" s="48">
        <v>0</v>
      </c>
      <c r="K57" s="65">
        <f t="shared" si="9"/>
        <v>33</v>
      </c>
      <c r="L57" s="65">
        <f t="shared" si="10"/>
        <v>5</v>
      </c>
      <c r="M57" s="65">
        <f t="shared" si="11"/>
        <v>38</v>
      </c>
    </row>
    <row r="58" spans="1:13" ht="27.75">
      <c r="A58" s="176"/>
      <c r="B58" s="48" t="s">
        <v>210</v>
      </c>
      <c r="C58" s="48">
        <v>4</v>
      </c>
      <c r="D58" s="48">
        <v>2</v>
      </c>
      <c r="E58" s="48">
        <v>2</v>
      </c>
      <c r="F58" s="48">
        <v>3</v>
      </c>
      <c r="G58" s="48">
        <v>2</v>
      </c>
      <c r="H58" s="62">
        <v>6</v>
      </c>
      <c r="I58" s="48">
        <v>4</v>
      </c>
      <c r="J58" s="48">
        <v>0</v>
      </c>
      <c r="K58" s="65">
        <f t="shared" si="9"/>
        <v>12</v>
      </c>
      <c r="L58" s="65">
        <f t="shared" si="10"/>
        <v>11</v>
      </c>
      <c r="M58" s="65">
        <f t="shared" si="11"/>
        <v>23</v>
      </c>
    </row>
    <row r="59" spans="1:13" ht="27.75">
      <c r="A59" s="176"/>
      <c r="B59" s="48" t="s">
        <v>211</v>
      </c>
      <c r="C59" s="48">
        <v>11</v>
      </c>
      <c r="D59" s="48">
        <v>3</v>
      </c>
      <c r="E59" s="48">
        <v>2</v>
      </c>
      <c r="F59" s="48">
        <v>0</v>
      </c>
      <c r="G59" s="48">
        <v>3</v>
      </c>
      <c r="H59" s="48">
        <v>1</v>
      </c>
      <c r="I59" s="48">
        <v>0</v>
      </c>
      <c r="J59" s="48">
        <v>0</v>
      </c>
      <c r="K59" s="65">
        <f t="shared" si="9"/>
        <v>16</v>
      </c>
      <c r="L59" s="65">
        <f t="shared" si="10"/>
        <v>4</v>
      </c>
      <c r="M59" s="65">
        <f t="shared" si="11"/>
        <v>20</v>
      </c>
    </row>
    <row r="60" spans="1:13" ht="27.75">
      <c r="A60" s="176"/>
      <c r="B60" s="48" t="s">
        <v>212</v>
      </c>
      <c r="C60" s="48">
        <v>22</v>
      </c>
      <c r="D60" s="48">
        <v>5</v>
      </c>
      <c r="E60" s="48">
        <v>20</v>
      </c>
      <c r="F60" s="48">
        <v>0</v>
      </c>
      <c r="G60" s="48">
        <v>4</v>
      </c>
      <c r="H60" s="48">
        <v>0</v>
      </c>
      <c r="I60" s="48">
        <v>2</v>
      </c>
      <c r="J60" s="48">
        <v>0</v>
      </c>
      <c r="K60" s="65">
        <f t="shared" si="9"/>
        <v>48</v>
      </c>
      <c r="L60" s="65">
        <f t="shared" si="10"/>
        <v>5</v>
      </c>
      <c r="M60" s="65">
        <f t="shared" si="11"/>
        <v>53</v>
      </c>
    </row>
    <row r="61" spans="1:13" ht="27.75">
      <c r="A61" s="176"/>
      <c r="B61" s="48" t="s">
        <v>213</v>
      </c>
      <c r="C61" s="48">
        <v>15</v>
      </c>
      <c r="D61" s="48">
        <v>1</v>
      </c>
      <c r="E61" s="48">
        <v>4</v>
      </c>
      <c r="F61" s="48">
        <v>0</v>
      </c>
      <c r="G61" s="48">
        <v>4</v>
      </c>
      <c r="H61" s="48">
        <v>0</v>
      </c>
      <c r="I61" s="48">
        <v>1</v>
      </c>
      <c r="J61" s="48">
        <v>0</v>
      </c>
      <c r="K61" s="65">
        <f t="shared" si="9"/>
        <v>24</v>
      </c>
      <c r="L61" s="65">
        <f t="shared" si="10"/>
        <v>1</v>
      </c>
      <c r="M61" s="65">
        <f t="shared" si="11"/>
        <v>25</v>
      </c>
    </row>
    <row r="62" spans="1:13" ht="27.75">
      <c r="A62" s="176"/>
      <c r="B62" s="50" t="s">
        <v>214</v>
      </c>
      <c r="C62" s="50">
        <f>SUM(C54:C61)</f>
        <v>95</v>
      </c>
      <c r="D62" s="50">
        <f aca="true" t="shared" si="12" ref="D62:J62">SUM(D54:D61)</f>
        <v>19</v>
      </c>
      <c r="E62" s="50">
        <f t="shared" si="12"/>
        <v>41</v>
      </c>
      <c r="F62" s="50">
        <f t="shared" si="12"/>
        <v>7</v>
      </c>
      <c r="G62" s="50">
        <f t="shared" si="12"/>
        <v>46</v>
      </c>
      <c r="H62" s="50">
        <f t="shared" si="12"/>
        <v>9</v>
      </c>
      <c r="I62" s="50">
        <f t="shared" si="12"/>
        <v>22</v>
      </c>
      <c r="J62" s="50">
        <f t="shared" si="12"/>
        <v>1</v>
      </c>
      <c r="K62" s="65">
        <f t="shared" si="9"/>
        <v>204</v>
      </c>
      <c r="L62" s="65">
        <f t="shared" si="10"/>
        <v>36</v>
      </c>
      <c r="M62" s="65">
        <f t="shared" si="11"/>
        <v>240</v>
      </c>
    </row>
    <row r="63" spans="1:13" ht="27.75">
      <c r="A63" s="176" t="s">
        <v>245</v>
      </c>
      <c r="B63" s="48" t="s">
        <v>215</v>
      </c>
      <c r="C63" s="48">
        <v>13</v>
      </c>
      <c r="D63" s="48">
        <v>22</v>
      </c>
      <c r="E63" s="48">
        <v>2</v>
      </c>
      <c r="F63" s="48">
        <v>8</v>
      </c>
      <c r="G63" s="48">
        <v>21</v>
      </c>
      <c r="H63" s="48">
        <v>31</v>
      </c>
      <c r="I63" s="48">
        <v>6</v>
      </c>
      <c r="J63" s="48">
        <v>19</v>
      </c>
      <c r="K63" s="65">
        <f t="shared" si="9"/>
        <v>42</v>
      </c>
      <c r="L63" s="65">
        <f t="shared" si="10"/>
        <v>80</v>
      </c>
      <c r="M63" s="65">
        <f t="shared" si="11"/>
        <v>122</v>
      </c>
    </row>
    <row r="64" spans="1:13" ht="27.75">
      <c r="A64" s="176"/>
      <c r="B64" s="48" t="s">
        <v>216</v>
      </c>
      <c r="C64" s="48">
        <v>31</v>
      </c>
      <c r="D64" s="48">
        <v>18</v>
      </c>
      <c r="E64" s="48">
        <v>18</v>
      </c>
      <c r="F64" s="48">
        <v>12</v>
      </c>
      <c r="G64" s="48">
        <v>48</v>
      </c>
      <c r="H64" s="48">
        <v>28</v>
      </c>
      <c r="I64" s="48">
        <v>26</v>
      </c>
      <c r="J64" s="48">
        <v>13</v>
      </c>
      <c r="K64" s="65">
        <f t="shared" si="9"/>
        <v>123</v>
      </c>
      <c r="L64" s="65">
        <f t="shared" si="10"/>
        <v>71</v>
      </c>
      <c r="M64" s="65">
        <f t="shared" si="11"/>
        <v>194</v>
      </c>
    </row>
    <row r="65" spans="1:13" ht="27.75">
      <c r="A65" s="176"/>
      <c r="B65" s="48" t="s">
        <v>217</v>
      </c>
      <c r="C65" s="48">
        <v>11</v>
      </c>
      <c r="D65" s="48">
        <v>1</v>
      </c>
      <c r="E65" s="48">
        <v>2</v>
      </c>
      <c r="F65" s="48">
        <v>0</v>
      </c>
      <c r="G65" s="48">
        <v>11</v>
      </c>
      <c r="H65" s="48">
        <v>2</v>
      </c>
      <c r="I65" s="48">
        <v>13</v>
      </c>
      <c r="J65" s="48">
        <v>1</v>
      </c>
      <c r="K65" s="65">
        <f t="shared" si="9"/>
        <v>37</v>
      </c>
      <c r="L65" s="65">
        <f t="shared" si="10"/>
        <v>4</v>
      </c>
      <c r="M65" s="65">
        <f t="shared" si="11"/>
        <v>41</v>
      </c>
    </row>
    <row r="66" spans="1:13" ht="27.75">
      <c r="A66" s="176"/>
      <c r="B66" s="48" t="s">
        <v>218</v>
      </c>
      <c r="C66" s="48">
        <v>11</v>
      </c>
      <c r="D66" s="48">
        <v>1</v>
      </c>
      <c r="E66" s="48">
        <v>2</v>
      </c>
      <c r="F66" s="48">
        <v>0</v>
      </c>
      <c r="G66" s="48">
        <v>11</v>
      </c>
      <c r="H66" s="48">
        <v>2</v>
      </c>
      <c r="I66" s="48">
        <v>13</v>
      </c>
      <c r="J66" s="48">
        <v>1</v>
      </c>
      <c r="K66" s="65">
        <f t="shared" si="9"/>
        <v>37</v>
      </c>
      <c r="L66" s="65">
        <f t="shared" si="10"/>
        <v>4</v>
      </c>
      <c r="M66" s="65">
        <f t="shared" si="11"/>
        <v>41</v>
      </c>
    </row>
    <row r="67" spans="1:13" ht="27.75">
      <c r="A67" s="176"/>
      <c r="B67" s="48" t="s">
        <v>219</v>
      </c>
      <c r="C67" s="48">
        <v>0</v>
      </c>
      <c r="D67" s="48">
        <v>1</v>
      </c>
      <c r="E67" s="48">
        <v>0</v>
      </c>
      <c r="F67" s="48">
        <v>0</v>
      </c>
      <c r="G67" s="48">
        <v>4</v>
      </c>
      <c r="H67" s="48">
        <v>2</v>
      </c>
      <c r="I67" s="48">
        <v>1</v>
      </c>
      <c r="J67" s="48">
        <v>2</v>
      </c>
      <c r="K67" s="65">
        <f t="shared" si="9"/>
        <v>5</v>
      </c>
      <c r="L67" s="65">
        <f t="shared" si="10"/>
        <v>5</v>
      </c>
      <c r="M67" s="65">
        <f t="shared" si="11"/>
        <v>10</v>
      </c>
    </row>
    <row r="68" spans="1:13" ht="27.75">
      <c r="A68" s="176"/>
      <c r="B68" s="50" t="s">
        <v>214</v>
      </c>
      <c r="C68" s="50">
        <f aca="true" t="shared" si="13" ref="C68:J68">SUM(C63:C67)</f>
        <v>66</v>
      </c>
      <c r="D68" s="61">
        <f t="shared" si="13"/>
        <v>43</v>
      </c>
      <c r="E68" s="50">
        <f t="shared" si="13"/>
        <v>24</v>
      </c>
      <c r="F68" s="50">
        <f t="shared" si="13"/>
        <v>20</v>
      </c>
      <c r="G68" s="50">
        <f t="shared" si="13"/>
        <v>95</v>
      </c>
      <c r="H68" s="50">
        <f t="shared" si="13"/>
        <v>65</v>
      </c>
      <c r="I68" s="50">
        <f t="shared" si="13"/>
        <v>59</v>
      </c>
      <c r="J68" s="50">
        <f t="shared" si="13"/>
        <v>36</v>
      </c>
      <c r="K68" s="65">
        <f t="shared" si="9"/>
        <v>244</v>
      </c>
      <c r="L68" s="65">
        <f t="shared" si="10"/>
        <v>164</v>
      </c>
      <c r="M68" s="65">
        <f t="shared" si="11"/>
        <v>408</v>
      </c>
    </row>
    <row r="69" spans="1:13" ht="27.75">
      <c r="A69" s="176" t="s">
        <v>246</v>
      </c>
      <c r="B69" s="48" t="s">
        <v>220</v>
      </c>
      <c r="C69" s="48">
        <v>27</v>
      </c>
      <c r="D69" s="48">
        <v>11</v>
      </c>
      <c r="E69" s="48">
        <v>8</v>
      </c>
      <c r="F69" s="48">
        <v>3</v>
      </c>
      <c r="G69" s="48">
        <v>20</v>
      </c>
      <c r="H69" s="48">
        <v>4</v>
      </c>
      <c r="I69" s="48">
        <v>4</v>
      </c>
      <c r="J69" s="48">
        <v>2</v>
      </c>
      <c r="K69" s="65">
        <f t="shared" si="9"/>
        <v>59</v>
      </c>
      <c r="L69" s="65">
        <f t="shared" si="10"/>
        <v>20</v>
      </c>
      <c r="M69" s="65">
        <f t="shared" si="11"/>
        <v>79</v>
      </c>
    </row>
    <row r="70" spans="1:13" ht="27.75">
      <c r="A70" s="176"/>
      <c r="B70" s="48" t="s">
        <v>221</v>
      </c>
      <c r="C70" s="48">
        <v>22</v>
      </c>
      <c r="D70" s="48">
        <v>12</v>
      </c>
      <c r="E70" s="48">
        <v>6</v>
      </c>
      <c r="F70" s="48">
        <v>2</v>
      </c>
      <c r="G70" s="48">
        <v>24</v>
      </c>
      <c r="H70" s="48">
        <v>6</v>
      </c>
      <c r="I70" s="48">
        <v>7</v>
      </c>
      <c r="J70" s="48">
        <v>4</v>
      </c>
      <c r="K70" s="65">
        <f t="shared" si="9"/>
        <v>59</v>
      </c>
      <c r="L70" s="65">
        <f t="shared" si="10"/>
        <v>24</v>
      </c>
      <c r="M70" s="65">
        <f t="shared" si="11"/>
        <v>83</v>
      </c>
    </row>
    <row r="71" spans="1:13" ht="27.75">
      <c r="A71" s="176"/>
      <c r="B71" s="48" t="s">
        <v>222</v>
      </c>
      <c r="C71" s="48">
        <v>11</v>
      </c>
      <c r="D71" s="48">
        <v>9</v>
      </c>
      <c r="E71" s="48">
        <v>7</v>
      </c>
      <c r="F71" s="48">
        <v>1</v>
      </c>
      <c r="G71" s="48">
        <v>10</v>
      </c>
      <c r="H71" s="48">
        <v>2</v>
      </c>
      <c r="I71" s="48">
        <v>9</v>
      </c>
      <c r="J71" s="48">
        <v>5</v>
      </c>
      <c r="K71" s="65">
        <f t="shared" si="9"/>
        <v>37</v>
      </c>
      <c r="L71" s="65">
        <f t="shared" si="10"/>
        <v>17</v>
      </c>
      <c r="M71" s="65">
        <f t="shared" si="11"/>
        <v>54</v>
      </c>
    </row>
    <row r="72" spans="1:13" ht="27.75">
      <c r="A72" s="176"/>
      <c r="B72" s="50" t="s">
        <v>214</v>
      </c>
      <c r="C72" s="50">
        <f>SUM(C69:C71)</f>
        <v>60</v>
      </c>
      <c r="D72" s="61">
        <f aca="true" t="shared" si="14" ref="D72:J72">SUM(D69:D71)</f>
        <v>32</v>
      </c>
      <c r="E72" s="61">
        <f t="shared" si="14"/>
        <v>21</v>
      </c>
      <c r="F72" s="61">
        <f t="shared" si="14"/>
        <v>6</v>
      </c>
      <c r="G72" s="61">
        <f t="shared" si="14"/>
        <v>54</v>
      </c>
      <c r="H72" s="61">
        <f t="shared" si="14"/>
        <v>12</v>
      </c>
      <c r="I72" s="61">
        <f t="shared" si="14"/>
        <v>20</v>
      </c>
      <c r="J72" s="61">
        <f t="shared" si="14"/>
        <v>11</v>
      </c>
      <c r="K72" s="65">
        <f t="shared" si="9"/>
        <v>155</v>
      </c>
      <c r="L72" s="65">
        <f t="shared" si="10"/>
        <v>61</v>
      </c>
      <c r="M72" s="65">
        <f t="shared" si="11"/>
        <v>216</v>
      </c>
    </row>
    <row r="73" spans="1:13" ht="27.75">
      <c r="A73" s="250" t="s">
        <v>247</v>
      </c>
      <c r="B73" s="251"/>
      <c r="C73" s="48">
        <v>13</v>
      </c>
      <c r="D73" s="48">
        <v>3</v>
      </c>
      <c r="E73" s="48">
        <v>0</v>
      </c>
      <c r="F73" s="48">
        <v>0</v>
      </c>
      <c r="G73" s="48">
        <v>2</v>
      </c>
      <c r="H73" s="48">
        <v>3</v>
      </c>
      <c r="I73" s="48">
        <v>3</v>
      </c>
      <c r="J73" s="48">
        <v>4</v>
      </c>
      <c r="K73" s="65">
        <f t="shared" si="9"/>
        <v>18</v>
      </c>
      <c r="L73" s="65">
        <f t="shared" si="10"/>
        <v>10</v>
      </c>
      <c r="M73" s="65">
        <f t="shared" si="11"/>
        <v>28</v>
      </c>
    </row>
    <row r="74" spans="1:13" ht="27.75">
      <c r="A74" s="250" t="s">
        <v>248</v>
      </c>
      <c r="B74" s="251"/>
      <c r="C74" s="48">
        <v>1</v>
      </c>
      <c r="D74" s="48">
        <v>2</v>
      </c>
      <c r="E74" s="48">
        <v>0</v>
      </c>
      <c r="F74" s="48">
        <v>0</v>
      </c>
      <c r="G74" s="48">
        <v>1</v>
      </c>
      <c r="H74" s="48">
        <v>1</v>
      </c>
      <c r="I74" s="48">
        <v>0</v>
      </c>
      <c r="J74" s="48">
        <v>0</v>
      </c>
      <c r="K74" s="65">
        <f t="shared" si="9"/>
        <v>2</v>
      </c>
      <c r="L74" s="65">
        <f t="shared" si="10"/>
        <v>3</v>
      </c>
      <c r="M74" s="65">
        <f t="shared" si="11"/>
        <v>5</v>
      </c>
    </row>
    <row r="75" spans="1:13" ht="27.75">
      <c r="A75" s="250" t="s">
        <v>249</v>
      </c>
      <c r="B75" s="251"/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65">
        <f t="shared" si="9"/>
        <v>0</v>
      </c>
      <c r="L75" s="65">
        <f t="shared" si="10"/>
        <v>0</v>
      </c>
      <c r="M75" s="65">
        <f t="shared" si="11"/>
        <v>0</v>
      </c>
    </row>
    <row r="76" spans="1:13" ht="27.75">
      <c r="A76" s="250" t="s">
        <v>250</v>
      </c>
      <c r="B76" s="251"/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65">
        <f t="shared" si="9"/>
        <v>0</v>
      </c>
      <c r="L76" s="65">
        <f t="shared" si="10"/>
        <v>0</v>
      </c>
      <c r="M76" s="65">
        <f t="shared" si="11"/>
        <v>0</v>
      </c>
    </row>
    <row r="77" spans="1:13" ht="27.75">
      <c r="A77" s="250" t="s">
        <v>251</v>
      </c>
      <c r="B77" s="251"/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65">
        <f t="shared" si="9"/>
        <v>0</v>
      </c>
      <c r="L77" s="65">
        <f t="shared" si="10"/>
        <v>0</v>
      </c>
      <c r="M77" s="65">
        <f t="shared" si="11"/>
        <v>0</v>
      </c>
    </row>
    <row r="78" spans="1:13" ht="27.75">
      <c r="A78" s="176" t="s">
        <v>252</v>
      </c>
      <c r="B78" s="48" t="s">
        <v>223</v>
      </c>
      <c r="C78" s="48">
        <v>3</v>
      </c>
      <c r="D78" s="48">
        <v>1</v>
      </c>
      <c r="E78" s="48">
        <v>0</v>
      </c>
      <c r="F78" s="48">
        <v>0</v>
      </c>
      <c r="G78" s="48">
        <v>1</v>
      </c>
      <c r="H78" s="48">
        <v>4</v>
      </c>
      <c r="I78" s="48">
        <v>0</v>
      </c>
      <c r="J78" s="48">
        <v>0</v>
      </c>
      <c r="K78" s="65">
        <f t="shared" si="9"/>
        <v>4</v>
      </c>
      <c r="L78" s="65">
        <f t="shared" si="10"/>
        <v>5</v>
      </c>
      <c r="M78" s="65">
        <f t="shared" si="11"/>
        <v>9</v>
      </c>
    </row>
    <row r="79" spans="1:13" ht="27.75">
      <c r="A79" s="176"/>
      <c r="B79" s="48" t="s">
        <v>224</v>
      </c>
      <c r="C79" s="48">
        <v>2</v>
      </c>
      <c r="D79" s="48">
        <v>5</v>
      </c>
      <c r="E79" s="48">
        <v>1</v>
      </c>
      <c r="F79" s="48">
        <v>1</v>
      </c>
      <c r="G79" s="48">
        <v>5</v>
      </c>
      <c r="H79" s="48">
        <v>8</v>
      </c>
      <c r="I79" s="48">
        <v>4</v>
      </c>
      <c r="J79" s="48">
        <v>0</v>
      </c>
      <c r="K79" s="65">
        <f t="shared" si="9"/>
        <v>12</v>
      </c>
      <c r="L79" s="65">
        <f t="shared" si="10"/>
        <v>14</v>
      </c>
      <c r="M79" s="65">
        <f t="shared" si="11"/>
        <v>26</v>
      </c>
    </row>
    <row r="80" spans="1:13" ht="27.75">
      <c r="A80" s="176"/>
      <c r="B80" s="48" t="s">
        <v>225</v>
      </c>
      <c r="C80" s="48">
        <v>7</v>
      </c>
      <c r="D80" s="48">
        <v>7</v>
      </c>
      <c r="E80" s="48">
        <v>4</v>
      </c>
      <c r="F80" s="48">
        <v>3</v>
      </c>
      <c r="G80" s="48">
        <v>12</v>
      </c>
      <c r="H80" s="48">
        <v>10</v>
      </c>
      <c r="I80" s="48">
        <v>5</v>
      </c>
      <c r="J80" s="48">
        <v>7</v>
      </c>
      <c r="K80" s="65">
        <f t="shared" si="9"/>
        <v>28</v>
      </c>
      <c r="L80" s="65">
        <f t="shared" si="10"/>
        <v>27</v>
      </c>
      <c r="M80" s="65">
        <f t="shared" si="11"/>
        <v>55</v>
      </c>
    </row>
    <row r="81" spans="1:13" ht="27.75">
      <c r="A81" s="176"/>
      <c r="B81" s="48" t="s">
        <v>226</v>
      </c>
      <c r="C81" s="48">
        <v>7</v>
      </c>
      <c r="D81" s="48">
        <v>14</v>
      </c>
      <c r="E81" s="48">
        <v>2</v>
      </c>
      <c r="F81" s="48">
        <v>2</v>
      </c>
      <c r="G81" s="48">
        <v>17</v>
      </c>
      <c r="H81" s="48">
        <v>13</v>
      </c>
      <c r="I81" s="48">
        <v>9</v>
      </c>
      <c r="J81" s="48">
        <v>9</v>
      </c>
      <c r="K81" s="65">
        <f t="shared" si="9"/>
        <v>35</v>
      </c>
      <c r="L81" s="65">
        <f t="shared" si="10"/>
        <v>38</v>
      </c>
      <c r="M81" s="65">
        <f t="shared" si="11"/>
        <v>73</v>
      </c>
    </row>
    <row r="82" spans="1:13" ht="27.75">
      <c r="A82" s="176"/>
      <c r="B82" s="62" t="s">
        <v>227</v>
      </c>
      <c r="C82" s="62">
        <v>2</v>
      </c>
      <c r="D82" s="62">
        <v>3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5">
        <f t="shared" si="9"/>
        <v>2</v>
      </c>
      <c r="L82" s="65">
        <f t="shared" si="10"/>
        <v>3</v>
      </c>
      <c r="M82" s="65">
        <f t="shared" si="11"/>
        <v>5</v>
      </c>
    </row>
    <row r="83" spans="1:13" ht="27.75">
      <c r="A83" s="176"/>
      <c r="B83" s="50" t="s">
        <v>214</v>
      </c>
      <c r="C83" s="50">
        <f>SUM(C78:C82)</f>
        <v>21</v>
      </c>
      <c r="D83" s="61">
        <f aca="true" t="shared" si="15" ref="D83:J83">SUM(D78:D82)</f>
        <v>30</v>
      </c>
      <c r="E83" s="61">
        <f t="shared" si="15"/>
        <v>7</v>
      </c>
      <c r="F83" s="61">
        <f t="shared" si="15"/>
        <v>6</v>
      </c>
      <c r="G83" s="61">
        <f t="shared" si="15"/>
        <v>35</v>
      </c>
      <c r="H83" s="61">
        <f t="shared" si="15"/>
        <v>35</v>
      </c>
      <c r="I83" s="61">
        <f t="shared" si="15"/>
        <v>18</v>
      </c>
      <c r="J83" s="61">
        <f t="shared" si="15"/>
        <v>16</v>
      </c>
      <c r="K83" s="65">
        <f t="shared" si="9"/>
        <v>81</v>
      </c>
      <c r="L83" s="65">
        <f t="shared" si="10"/>
        <v>87</v>
      </c>
      <c r="M83" s="65">
        <f t="shared" si="11"/>
        <v>168</v>
      </c>
    </row>
    <row r="84" spans="1:13" ht="27.75">
      <c r="A84" s="176" t="s">
        <v>253</v>
      </c>
      <c r="B84" s="48" t="s">
        <v>224</v>
      </c>
      <c r="C84" s="48">
        <v>3</v>
      </c>
      <c r="D84" s="48">
        <v>4</v>
      </c>
      <c r="E84" s="48">
        <v>1</v>
      </c>
      <c r="F84" s="48">
        <v>1</v>
      </c>
      <c r="G84" s="48">
        <v>5</v>
      </c>
      <c r="H84" s="48">
        <v>1</v>
      </c>
      <c r="I84" s="48">
        <v>0</v>
      </c>
      <c r="J84" s="48">
        <v>0</v>
      </c>
      <c r="K84" s="65">
        <f t="shared" si="9"/>
        <v>9</v>
      </c>
      <c r="L84" s="65">
        <f t="shared" si="10"/>
        <v>6</v>
      </c>
      <c r="M84" s="65">
        <f t="shared" si="11"/>
        <v>15</v>
      </c>
    </row>
    <row r="85" spans="1:13" ht="27.75">
      <c r="A85" s="176"/>
      <c r="B85" s="48" t="s">
        <v>225</v>
      </c>
      <c r="C85" s="48">
        <v>4</v>
      </c>
      <c r="D85" s="48">
        <v>5</v>
      </c>
      <c r="E85" s="48">
        <v>0</v>
      </c>
      <c r="F85" s="48">
        <v>0</v>
      </c>
      <c r="G85" s="48">
        <v>0</v>
      </c>
      <c r="H85" s="48">
        <v>1</v>
      </c>
      <c r="I85" s="48">
        <v>2</v>
      </c>
      <c r="J85" s="48">
        <v>0</v>
      </c>
      <c r="K85" s="65">
        <f t="shared" si="9"/>
        <v>6</v>
      </c>
      <c r="L85" s="65">
        <f t="shared" si="10"/>
        <v>6</v>
      </c>
      <c r="M85" s="65">
        <f t="shared" si="11"/>
        <v>12</v>
      </c>
    </row>
    <row r="86" spans="1:13" ht="27.75">
      <c r="A86" s="176"/>
      <c r="B86" s="48" t="s">
        <v>199</v>
      </c>
      <c r="C86" s="48">
        <v>2</v>
      </c>
      <c r="D86" s="48">
        <v>6</v>
      </c>
      <c r="E86" s="48">
        <v>1</v>
      </c>
      <c r="F86" s="48">
        <v>0</v>
      </c>
      <c r="G86" s="48">
        <v>4</v>
      </c>
      <c r="H86" s="48">
        <v>2</v>
      </c>
      <c r="I86" s="48">
        <v>0</v>
      </c>
      <c r="J86" s="48">
        <v>2</v>
      </c>
      <c r="K86" s="65">
        <f t="shared" si="9"/>
        <v>7</v>
      </c>
      <c r="L86" s="65">
        <f t="shared" si="10"/>
        <v>10</v>
      </c>
      <c r="M86" s="65">
        <f t="shared" si="11"/>
        <v>17</v>
      </c>
    </row>
    <row r="87" spans="1:13" ht="27.75">
      <c r="A87" s="176"/>
      <c r="B87" s="48" t="s">
        <v>227</v>
      </c>
      <c r="C87" s="48">
        <v>1</v>
      </c>
      <c r="D87" s="48">
        <v>2</v>
      </c>
      <c r="E87" s="48">
        <v>0</v>
      </c>
      <c r="F87" s="48">
        <v>0</v>
      </c>
      <c r="G87" s="48">
        <v>1</v>
      </c>
      <c r="H87" s="48">
        <v>0</v>
      </c>
      <c r="I87" s="48">
        <v>1</v>
      </c>
      <c r="J87" s="48">
        <v>0</v>
      </c>
      <c r="K87" s="65">
        <f t="shared" si="9"/>
        <v>3</v>
      </c>
      <c r="L87" s="65">
        <f t="shared" si="10"/>
        <v>2</v>
      </c>
      <c r="M87" s="65">
        <f t="shared" si="11"/>
        <v>5</v>
      </c>
    </row>
    <row r="88" spans="1:13" ht="27.75">
      <c r="A88" s="176"/>
      <c r="B88" s="50" t="s">
        <v>214</v>
      </c>
      <c r="C88" s="50">
        <f>SUM(C84:C87)</f>
        <v>10</v>
      </c>
      <c r="D88" s="61">
        <f aca="true" t="shared" si="16" ref="D88:J88">SUM(D84:D87)</f>
        <v>17</v>
      </c>
      <c r="E88" s="61">
        <f t="shared" si="16"/>
        <v>2</v>
      </c>
      <c r="F88" s="61">
        <f t="shared" si="16"/>
        <v>1</v>
      </c>
      <c r="G88" s="61">
        <f t="shared" si="16"/>
        <v>10</v>
      </c>
      <c r="H88" s="61">
        <f t="shared" si="16"/>
        <v>4</v>
      </c>
      <c r="I88" s="61">
        <f t="shared" si="16"/>
        <v>3</v>
      </c>
      <c r="J88" s="61">
        <f t="shared" si="16"/>
        <v>2</v>
      </c>
      <c r="K88" s="65">
        <f t="shared" si="9"/>
        <v>25</v>
      </c>
      <c r="L88" s="65">
        <f t="shared" si="10"/>
        <v>24</v>
      </c>
      <c r="M88" s="65">
        <f t="shared" si="11"/>
        <v>49</v>
      </c>
    </row>
    <row r="89" spans="1:13" ht="27.75">
      <c r="A89" s="250" t="s">
        <v>254</v>
      </c>
      <c r="B89" s="251"/>
      <c r="C89" s="48">
        <v>54</v>
      </c>
      <c r="D89" s="48">
        <v>75</v>
      </c>
      <c r="E89" s="48">
        <v>25</v>
      </c>
      <c r="F89" s="48">
        <v>23</v>
      </c>
      <c r="G89" s="48">
        <v>174</v>
      </c>
      <c r="H89" s="48">
        <v>166</v>
      </c>
      <c r="I89" s="48">
        <v>112</v>
      </c>
      <c r="J89" s="48">
        <v>139</v>
      </c>
      <c r="K89" s="65">
        <f t="shared" si="9"/>
        <v>365</v>
      </c>
      <c r="L89" s="65">
        <f t="shared" si="10"/>
        <v>403</v>
      </c>
      <c r="M89" s="65">
        <f t="shared" si="11"/>
        <v>768</v>
      </c>
    </row>
    <row r="90" spans="1:13" ht="27.75">
      <c r="A90" s="250" t="s">
        <v>255</v>
      </c>
      <c r="B90" s="251"/>
      <c r="C90" s="48">
        <v>21</v>
      </c>
      <c r="D90" s="48">
        <v>29</v>
      </c>
      <c r="E90" s="48">
        <v>13</v>
      </c>
      <c r="F90" s="48">
        <v>8</v>
      </c>
      <c r="G90" s="48">
        <v>12</v>
      </c>
      <c r="H90" s="48">
        <v>10</v>
      </c>
      <c r="I90" s="48">
        <v>6</v>
      </c>
      <c r="J90" s="48">
        <v>10</v>
      </c>
      <c r="K90" s="65">
        <f t="shared" si="9"/>
        <v>52</v>
      </c>
      <c r="L90" s="65">
        <f t="shared" si="10"/>
        <v>57</v>
      </c>
      <c r="M90" s="65">
        <f t="shared" si="11"/>
        <v>109</v>
      </c>
    </row>
    <row r="91" spans="1:13" ht="27.75">
      <c r="A91" s="250" t="s">
        <v>256</v>
      </c>
      <c r="B91" s="251"/>
      <c r="C91" s="48">
        <v>13</v>
      </c>
      <c r="D91" s="48">
        <v>9</v>
      </c>
      <c r="E91" s="48">
        <v>15</v>
      </c>
      <c r="F91" s="48">
        <v>1</v>
      </c>
      <c r="G91" s="48">
        <v>11</v>
      </c>
      <c r="H91" s="48">
        <v>8</v>
      </c>
      <c r="I91" s="48">
        <v>14</v>
      </c>
      <c r="J91" s="48">
        <v>11</v>
      </c>
      <c r="K91" s="65">
        <f t="shared" si="9"/>
        <v>53</v>
      </c>
      <c r="L91" s="65">
        <f t="shared" si="10"/>
        <v>29</v>
      </c>
      <c r="M91" s="65">
        <f t="shared" si="11"/>
        <v>82</v>
      </c>
    </row>
    <row r="92" spans="1:13" ht="27.75">
      <c r="A92" s="250" t="s">
        <v>257</v>
      </c>
      <c r="B92" s="251"/>
      <c r="C92" s="48">
        <v>75</v>
      </c>
      <c r="D92" s="48">
        <v>56</v>
      </c>
      <c r="E92" s="48">
        <v>8</v>
      </c>
      <c r="F92" s="48">
        <v>1</v>
      </c>
      <c r="G92" s="48">
        <v>174</v>
      </c>
      <c r="H92" s="48">
        <v>116</v>
      </c>
      <c r="I92" s="48">
        <v>122</v>
      </c>
      <c r="J92" s="48">
        <v>69</v>
      </c>
      <c r="K92" s="65">
        <f t="shared" si="9"/>
        <v>379</v>
      </c>
      <c r="L92" s="65">
        <f t="shared" si="10"/>
        <v>242</v>
      </c>
      <c r="M92" s="65">
        <f t="shared" si="11"/>
        <v>621</v>
      </c>
    </row>
    <row r="93" spans="1:13" ht="27.75">
      <c r="A93" s="253" t="s">
        <v>214</v>
      </c>
      <c r="B93" s="254"/>
      <c r="C93" s="66">
        <f aca="true" t="shared" si="17" ref="C93:J93">C62+C68+C72+C73+C74+C75+C76+C77+C83+C88+C89+C90+C91+C92</f>
        <v>429</v>
      </c>
      <c r="D93" s="66">
        <f t="shared" si="17"/>
        <v>315</v>
      </c>
      <c r="E93" s="66">
        <f t="shared" si="17"/>
        <v>156</v>
      </c>
      <c r="F93" s="66">
        <f t="shared" si="17"/>
        <v>73</v>
      </c>
      <c r="G93" s="66">
        <f t="shared" si="17"/>
        <v>614</v>
      </c>
      <c r="H93" s="66">
        <f t="shared" si="17"/>
        <v>429</v>
      </c>
      <c r="I93" s="66">
        <f t="shared" si="17"/>
        <v>379</v>
      </c>
      <c r="J93" s="66">
        <f t="shared" si="17"/>
        <v>299</v>
      </c>
      <c r="K93" s="65">
        <f t="shared" si="9"/>
        <v>1578</v>
      </c>
      <c r="L93" s="65">
        <f t="shared" si="10"/>
        <v>1116</v>
      </c>
      <c r="M93" s="65">
        <f t="shared" si="11"/>
        <v>2694</v>
      </c>
    </row>
    <row r="98" spans="1:25" ht="27.75">
      <c r="A98" s="248" t="s">
        <v>360</v>
      </c>
      <c r="B98" s="248"/>
      <c r="C98" s="248"/>
      <c r="D98" s="248"/>
      <c r="E98" s="248"/>
      <c r="F98" s="248"/>
      <c r="G98" s="248"/>
      <c r="H98" s="248"/>
      <c r="I98" s="69"/>
      <c r="J98" s="69"/>
      <c r="K98" s="69"/>
      <c r="L98" s="69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34" ht="27.75">
      <c r="A99" s="249" t="s">
        <v>258</v>
      </c>
      <c r="B99" s="249"/>
      <c r="C99" s="249" t="s">
        <v>25</v>
      </c>
      <c r="D99" s="249"/>
      <c r="E99" s="249"/>
      <c r="F99" s="249" t="s">
        <v>32</v>
      </c>
      <c r="G99" s="249"/>
      <c r="H99" s="249"/>
      <c r="I99" s="1"/>
      <c r="J99" s="1"/>
      <c r="K99" s="1"/>
      <c r="L99" s="1"/>
      <c r="M99"/>
      <c r="N99"/>
      <c r="O99"/>
      <c r="P99"/>
      <c r="Q99"/>
      <c r="R99"/>
      <c r="S99"/>
      <c r="T99"/>
      <c r="U99"/>
      <c r="V99"/>
      <c r="W99"/>
      <c r="X99"/>
      <c r="Y99"/>
      <c r="AE99" s="64"/>
      <c r="AF99" s="64"/>
      <c r="AG99" s="64"/>
      <c r="AH99" s="64"/>
    </row>
    <row r="100" spans="1:34" ht="27.75">
      <c r="A100" s="249"/>
      <c r="B100" s="249"/>
      <c r="C100" s="51" t="s">
        <v>33</v>
      </c>
      <c r="D100" s="51" t="s">
        <v>34</v>
      </c>
      <c r="E100" s="51" t="s">
        <v>24</v>
      </c>
      <c r="F100" s="51" t="s">
        <v>33</v>
      </c>
      <c r="G100" s="51" t="s">
        <v>34</v>
      </c>
      <c r="H100" s="51" t="s">
        <v>24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AE100" s="64"/>
      <c r="AF100" s="64"/>
      <c r="AG100" s="64"/>
      <c r="AH100" s="64"/>
    </row>
    <row r="101" spans="1:34" ht="27.75">
      <c r="A101" s="176" t="s">
        <v>244</v>
      </c>
      <c r="B101" s="176"/>
      <c r="C101" s="49">
        <v>899</v>
      </c>
      <c r="D101" s="49">
        <v>207</v>
      </c>
      <c r="E101" s="51">
        <f>C101+D101</f>
        <v>1106</v>
      </c>
      <c r="F101" s="49">
        <v>440</v>
      </c>
      <c r="G101" s="49">
        <v>132</v>
      </c>
      <c r="H101" s="51">
        <f>F101+G101</f>
        <v>572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AE101" s="64"/>
      <c r="AF101" s="64"/>
      <c r="AG101" s="64"/>
      <c r="AH101" s="64"/>
    </row>
    <row r="102" spans="1:34" ht="27.75">
      <c r="A102" s="176" t="s">
        <v>245</v>
      </c>
      <c r="B102" s="176"/>
      <c r="C102" s="49">
        <v>803</v>
      </c>
      <c r="D102" s="49">
        <v>683</v>
      </c>
      <c r="E102" s="51">
        <f aca="true" t="shared" si="18" ref="E102:E114">C102+D102</f>
        <v>1486</v>
      </c>
      <c r="F102" s="49">
        <v>246</v>
      </c>
      <c r="G102" s="49">
        <v>205</v>
      </c>
      <c r="H102" s="51">
        <f aca="true" t="shared" si="19" ref="H102:H115">F102+G102</f>
        <v>451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AE102" s="64"/>
      <c r="AF102" s="64"/>
      <c r="AG102" s="64"/>
      <c r="AH102" s="64"/>
    </row>
    <row r="103" spans="1:34" ht="27.75">
      <c r="A103" s="176" t="s">
        <v>246</v>
      </c>
      <c r="B103" s="176"/>
      <c r="C103" s="49">
        <v>675</v>
      </c>
      <c r="D103" s="49">
        <v>440</v>
      </c>
      <c r="E103" s="51">
        <f t="shared" si="18"/>
        <v>1115</v>
      </c>
      <c r="F103" s="49">
        <v>287</v>
      </c>
      <c r="G103" s="49">
        <v>201</v>
      </c>
      <c r="H103" s="51">
        <f t="shared" si="19"/>
        <v>488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AE103" s="64"/>
      <c r="AF103" s="64"/>
      <c r="AG103" s="64"/>
      <c r="AH103" s="64"/>
    </row>
    <row r="104" spans="1:34" ht="27.75">
      <c r="A104" s="176" t="s">
        <v>247</v>
      </c>
      <c r="B104" s="176"/>
      <c r="C104" s="49">
        <v>90</v>
      </c>
      <c r="D104" s="49">
        <v>72</v>
      </c>
      <c r="E104" s="51">
        <f t="shared" si="18"/>
        <v>162</v>
      </c>
      <c r="F104" s="49">
        <v>40</v>
      </c>
      <c r="G104" s="49">
        <v>31</v>
      </c>
      <c r="H104" s="51">
        <f t="shared" si="19"/>
        <v>71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AE104" s="64"/>
      <c r="AF104" s="64"/>
      <c r="AG104" s="64"/>
      <c r="AH104" s="64"/>
    </row>
    <row r="105" spans="1:34" ht="27.75">
      <c r="A105" s="176" t="s">
        <v>248</v>
      </c>
      <c r="B105" s="176"/>
      <c r="C105" s="49">
        <v>118</v>
      </c>
      <c r="D105" s="49">
        <v>194</v>
      </c>
      <c r="E105" s="51">
        <f t="shared" si="18"/>
        <v>312</v>
      </c>
      <c r="F105" s="49">
        <v>56</v>
      </c>
      <c r="G105" s="49">
        <v>99</v>
      </c>
      <c r="H105" s="51">
        <f t="shared" si="19"/>
        <v>155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AE105" s="64"/>
      <c r="AF105" s="64"/>
      <c r="AG105" s="64"/>
      <c r="AH105" s="64"/>
    </row>
    <row r="106" spans="1:34" ht="27.75">
      <c r="A106" s="176" t="s">
        <v>249</v>
      </c>
      <c r="B106" s="176"/>
      <c r="C106" s="49">
        <v>93</v>
      </c>
      <c r="D106" s="49">
        <v>49</v>
      </c>
      <c r="E106" s="51">
        <f t="shared" si="18"/>
        <v>142</v>
      </c>
      <c r="F106" s="49">
        <v>35</v>
      </c>
      <c r="G106" s="49">
        <v>7</v>
      </c>
      <c r="H106" s="51">
        <f t="shared" si="19"/>
        <v>42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AE106" s="64"/>
      <c r="AF106" s="64"/>
      <c r="AG106" s="64"/>
      <c r="AH106" s="64"/>
    </row>
    <row r="107" spans="1:34" ht="27.75">
      <c r="A107" s="176" t="s">
        <v>250</v>
      </c>
      <c r="B107" s="176"/>
      <c r="C107" s="49">
        <v>51</v>
      </c>
      <c r="D107" s="49">
        <v>126</v>
      </c>
      <c r="E107" s="51">
        <f t="shared" si="18"/>
        <v>177</v>
      </c>
      <c r="F107" s="49">
        <v>17</v>
      </c>
      <c r="G107" s="49">
        <v>55</v>
      </c>
      <c r="H107" s="51">
        <f t="shared" si="19"/>
        <v>72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AE107" s="64"/>
      <c r="AF107" s="64"/>
      <c r="AG107" s="64"/>
      <c r="AH107" s="64"/>
    </row>
    <row r="108" spans="1:34" ht="27.75">
      <c r="A108" s="176" t="s">
        <v>251</v>
      </c>
      <c r="B108" s="176"/>
      <c r="C108" s="49">
        <v>98</v>
      </c>
      <c r="D108" s="49">
        <v>82</v>
      </c>
      <c r="E108" s="51">
        <f t="shared" si="18"/>
        <v>180</v>
      </c>
      <c r="F108" s="49">
        <v>35</v>
      </c>
      <c r="G108" s="49">
        <v>23</v>
      </c>
      <c r="H108" s="51">
        <f t="shared" si="19"/>
        <v>58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AE108" s="64"/>
      <c r="AF108" s="64"/>
      <c r="AG108" s="64"/>
      <c r="AH108" s="64"/>
    </row>
    <row r="109" spans="1:34" ht="27.75">
      <c r="A109" s="176" t="s">
        <v>252</v>
      </c>
      <c r="B109" s="176"/>
      <c r="C109" s="49">
        <v>251</v>
      </c>
      <c r="D109" s="49">
        <v>462</v>
      </c>
      <c r="E109" s="51">
        <f t="shared" si="18"/>
        <v>713</v>
      </c>
      <c r="F109" s="49">
        <v>90</v>
      </c>
      <c r="G109" s="49">
        <v>177</v>
      </c>
      <c r="H109" s="51">
        <f t="shared" si="19"/>
        <v>267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AE109" s="64"/>
      <c r="AF109" s="64"/>
      <c r="AG109" s="64"/>
      <c r="AH109" s="64"/>
    </row>
    <row r="110" spans="1:34" ht="27.75">
      <c r="A110" s="176" t="s">
        <v>253</v>
      </c>
      <c r="B110" s="176"/>
      <c r="C110" s="49">
        <v>127</v>
      </c>
      <c r="D110" s="49">
        <v>103</v>
      </c>
      <c r="E110" s="51">
        <f t="shared" si="18"/>
        <v>230</v>
      </c>
      <c r="F110" s="49">
        <v>53</v>
      </c>
      <c r="G110" s="49">
        <v>51</v>
      </c>
      <c r="H110" s="51">
        <f t="shared" si="19"/>
        <v>104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AE110" s="64"/>
      <c r="AF110" s="64"/>
      <c r="AG110" s="64"/>
      <c r="AH110" s="64"/>
    </row>
    <row r="111" spans="1:34" ht="27.75">
      <c r="A111" s="176" t="s">
        <v>254</v>
      </c>
      <c r="B111" s="176"/>
      <c r="C111" s="49">
        <v>1273</v>
      </c>
      <c r="D111" s="49">
        <v>1613</v>
      </c>
      <c r="E111" s="51">
        <f t="shared" si="18"/>
        <v>2886</v>
      </c>
      <c r="F111" s="49">
        <v>289</v>
      </c>
      <c r="G111" s="49">
        <v>387</v>
      </c>
      <c r="H111" s="51">
        <f t="shared" si="19"/>
        <v>676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AE111" s="64"/>
      <c r="AF111" s="64"/>
      <c r="AG111" s="64"/>
      <c r="AH111" s="64"/>
    </row>
    <row r="112" spans="1:34" ht="27.75">
      <c r="A112" s="176" t="s">
        <v>255</v>
      </c>
      <c r="B112" s="176"/>
      <c r="C112" s="49">
        <v>288</v>
      </c>
      <c r="D112" s="49">
        <v>292</v>
      </c>
      <c r="E112" s="51">
        <f t="shared" si="18"/>
        <v>580</v>
      </c>
      <c r="F112" s="49">
        <v>69</v>
      </c>
      <c r="G112" s="49">
        <v>76</v>
      </c>
      <c r="H112" s="51">
        <f t="shared" si="19"/>
        <v>145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AE112" s="64"/>
      <c r="AF112" s="64"/>
      <c r="AG112" s="64"/>
      <c r="AH112" s="64"/>
    </row>
    <row r="113" spans="1:34" ht="27.75">
      <c r="A113" s="176" t="s">
        <v>256</v>
      </c>
      <c r="B113" s="176"/>
      <c r="C113" s="49">
        <v>355</v>
      </c>
      <c r="D113" s="49">
        <v>349</v>
      </c>
      <c r="E113" s="51">
        <f t="shared" si="18"/>
        <v>704</v>
      </c>
      <c r="F113" s="49">
        <v>132</v>
      </c>
      <c r="G113" s="49">
        <v>106</v>
      </c>
      <c r="H113" s="51">
        <f t="shared" si="19"/>
        <v>238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AE113" s="64"/>
      <c r="AF113" s="64"/>
      <c r="AG113" s="64"/>
      <c r="AH113" s="64"/>
    </row>
    <row r="114" spans="1:34" ht="27.75">
      <c r="A114" s="176" t="s">
        <v>257</v>
      </c>
      <c r="B114" s="176"/>
      <c r="C114" s="49">
        <v>1595</v>
      </c>
      <c r="D114" s="49">
        <v>1459</v>
      </c>
      <c r="E114" s="51">
        <f t="shared" si="18"/>
        <v>3054</v>
      </c>
      <c r="F114" s="49">
        <v>369</v>
      </c>
      <c r="G114" s="49">
        <v>399</v>
      </c>
      <c r="H114" s="51">
        <f t="shared" si="19"/>
        <v>768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AE114" s="64"/>
      <c r="AF114" s="64"/>
      <c r="AG114" s="64"/>
      <c r="AH114" s="64"/>
    </row>
    <row r="115" spans="1:34" ht="27.75">
      <c r="A115" s="247" t="s">
        <v>214</v>
      </c>
      <c r="B115" s="247"/>
      <c r="C115" s="51">
        <f>SUM(C101:C114)</f>
        <v>6716</v>
      </c>
      <c r="D115" s="51">
        <f>SUM(D101:D114)</f>
        <v>6131</v>
      </c>
      <c r="E115" s="51">
        <f>C115+D115</f>
        <v>12847</v>
      </c>
      <c r="F115" s="51">
        <f>SUM(F101:F114)</f>
        <v>2158</v>
      </c>
      <c r="G115" s="51">
        <f>SUM(G101:G114)</f>
        <v>1949</v>
      </c>
      <c r="H115" s="51">
        <f t="shared" si="19"/>
        <v>4107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AE115" s="64"/>
      <c r="AF115" s="64"/>
      <c r="AG115" s="64"/>
      <c r="AH115" s="64"/>
    </row>
    <row r="116" spans="13:34" ht="27.75">
      <c r="M116"/>
      <c r="N116"/>
      <c r="O116"/>
      <c r="P116"/>
      <c r="Q116"/>
      <c r="R116"/>
      <c r="S116"/>
      <c r="T116"/>
      <c r="U116"/>
      <c r="V116"/>
      <c r="W116"/>
      <c r="X116"/>
      <c r="Y116"/>
      <c r="AE116" s="64"/>
      <c r="AF116" s="64"/>
      <c r="AG116" s="64"/>
      <c r="AH116" s="64"/>
    </row>
    <row r="117" spans="13:34" ht="27.75">
      <c r="M117"/>
      <c r="N117"/>
      <c r="O117"/>
      <c r="P117"/>
      <c r="Q117"/>
      <c r="R117"/>
      <c r="S117"/>
      <c r="T117"/>
      <c r="U117"/>
      <c r="V117"/>
      <c r="W117"/>
      <c r="X117"/>
      <c r="Y117"/>
      <c r="AE117" s="64"/>
      <c r="AF117" s="64"/>
      <c r="AG117" s="64"/>
      <c r="AH117" s="64"/>
    </row>
    <row r="118" spans="1:8" ht="27.75">
      <c r="A118" s="248" t="s">
        <v>361</v>
      </c>
      <c r="B118" s="248"/>
      <c r="C118" s="248"/>
      <c r="D118" s="248"/>
      <c r="E118" s="248"/>
      <c r="F118" s="248"/>
      <c r="G118" s="248"/>
      <c r="H118" s="248"/>
    </row>
    <row r="119" spans="1:8" ht="27.75">
      <c r="A119" s="249" t="s">
        <v>258</v>
      </c>
      <c r="B119" s="249"/>
      <c r="C119" s="249" t="s">
        <v>25</v>
      </c>
      <c r="D119" s="249"/>
      <c r="E119" s="249"/>
      <c r="F119" s="249" t="s">
        <v>32</v>
      </c>
      <c r="G119" s="249"/>
      <c r="H119" s="249"/>
    </row>
    <row r="120" spans="1:8" ht="27.75">
      <c r="A120" s="249"/>
      <c r="B120" s="249"/>
      <c r="C120" s="51" t="s">
        <v>33</v>
      </c>
      <c r="D120" s="51" t="s">
        <v>34</v>
      </c>
      <c r="E120" s="51" t="s">
        <v>24</v>
      </c>
      <c r="F120" s="51" t="s">
        <v>33</v>
      </c>
      <c r="G120" s="51" t="s">
        <v>34</v>
      </c>
      <c r="H120" s="51" t="s">
        <v>24</v>
      </c>
    </row>
    <row r="121" spans="1:13" ht="27.75">
      <c r="A121" s="176" t="s">
        <v>244</v>
      </c>
      <c r="B121" s="176"/>
      <c r="C121" s="70">
        <v>204</v>
      </c>
      <c r="D121" s="70">
        <v>36</v>
      </c>
      <c r="E121" s="51">
        <f>C121+D121</f>
        <v>240</v>
      </c>
      <c r="F121" s="70">
        <v>102</v>
      </c>
      <c r="G121" s="70">
        <v>24</v>
      </c>
      <c r="H121" s="51">
        <f>F121+G121</f>
        <v>126</v>
      </c>
      <c r="I121"/>
      <c r="J121"/>
      <c r="K121"/>
      <c r="L121"/>
      <c r="M121"/>
    </row>
    <row r="122" spans="1:13" ht="27.75">
      <c r="A122" s="176" t="s">
        <v>245</v>
      </c>
      <c r="B122" s="176"/>
      <c r="C122" s="70">
        <v>244</v>
      </c>
      <c r="D122" s="70">
        <v>164</v>
      </c>
      <c r="E122" s="51">
        <f aca="true" t="shared" si="20" ref="E122:E135">C122+D122</f>
        <v>408</v>
      </c>
      <c r="F122" s="70">
        <v>66</v>
      </c>
      <c r="G122" s="70">
        <v>43</v>
      </c>
      <c r="H122" s="51">
        <f aca="true" t="shared" si="21" ref="H122:H135">F122+G122</f>
        <v>109</v>
      </c>
      <c r="I122"/>
      <c r="J122"/>
      <c r="K122"/>
      <c r="L122"/>
      <c r="M122"/>
    </row>
    <row r="123" spans="1:13" ht="27.75">
      <c r="A123" s="176" t="s">
        <v>246</v>
      </c>
      <c r="B123" s="176"/>
      <c r="C123" s="70">
        <v>155</v>
      </c>
      <c r="D123" s="70">
        <v>61</v>
      </c>
      <c r="E123" s="51">
        <f t="shared" si="20"/>
        <v>216</v>
      </c>
      <c r="F123" s="70">
        <v>60</v>
      </c>
      <c r="G123" s="70">
        <v>32</v>
      </c>
      <c r="H123" s="51">
        <f t="shared" si="21"/>
        <v>92</v>
      </c>
      <c r="I123"/>
      <c r="J123"/>
      <c r="K123"/>
      <c r="L123"/>
      <c r="M123"/>
    </row>
    <row r="124" spans="1:13" ht="27.75">
      <c r="A124" s="176" t="s">
        <v>247</v>
      </c>
      <c r="B124" s="176"/>
      <c r="C124" s="70">
        <v>18</v>
      </c>
      <c r="D124" s="70">
        <v>10</v>
      </c>
      <c r="E124" s="51">
        <f t="shared" si="20"/>
        <v>28</v>
      </c>
      <c r="F124" s="70">
        <v>13</v>
      </c>
      <c r="G124" s="70">
        <v>3</v>
      </c>
      <c r="H124" s="51">
        <f t="shared" si="21"/>
        <v>16</v>
      </c>
      <c r="I124"/>
      <c r="J124"/>
      <c r="K124"/>
      <c r="L124"/>
      <c r="M124"/>
    </row>
    <row r="125" spans="1:13" ht="27.75">
      <c r="A125" s="176" t="s">
        <v>248</v>
      </c>
      <c r="B125" s="176"/>
      <c r="C125" s="70">
        <v>2</v>
      </c>
      <c r="D125" s="70">
        <v>3</v>
      </c>
      <c r="E125" s="51">
        <f t="shared" si="20"/>
        <v>5</v>
      </c>
      <c r="F125" s="70">
        <v>1</v>
      </c>
      <c r="G125" s="70">
        <v>2</v>
      </c>
      <c r="H125" s="51">
        <f t="shared" si="21"/>
        <v>3</v>
      </c>
      <c r="I125"/>
      <c r="J125"/>
      <c r="K125"/>
      <c r="L125"/>
      <c r="M125"/>
    </row>
    <row r="126" spans="1:13" ht="27.75">
      <c r="A126" s="176" t="s">
        <v>249</v>
      </c>
      <c r="B126" s="176"/>
      <c r="C126" s="70">
        <v>0</v>
      </c>
      <c r="D126" s="70">
        <v>0</v>
      </c>
      <c r="E126" s="51">
        <f t="shared" si="20"/>
        <v>0</v>
      </c>
      <c r="F126" s="70">
        <v>0</v>
      </c>
      <c r="G126" s="70">
        <v>0</v>
      </c>
      <c r="H126" s="51">
        <f t="shared" si="21"/>
        <v>0</v>
      </c>
      <c r="I126"/>
      <c r="J126"/>
      <c r="K126"/>
      <c r="L126"/>
      <c r="M126"/>
    </row>
    <row r="127" spans="1:13" ht="27.75">
      <c r="A127" s="176" t="s">
        <v>250</v>
      </c>
      <c r="B127" s="176"/>
      <c r="C127" s="70">
        <v>0</v>
      </c>
      <c r="D127" s="70">
        <v>0</v>
      </c>
      <c r="E127" s="51">
        <f t="shared" si="20"/>
        <v>0</v>
      </c>
      <c r="F127" s="70">
        <v>0</v>
      </c>
      <c r="G127" s="70">
        <v>0</v>
      </c>
      <c r="H127" s="51">
        <f t="shared" si="21"/>
        <v>0</v>
      </c>
      <c r="I127"/>
      <c r="J127"/>
      <c r="K127"/>
      <c r="L127"/>
      <c r="M127"/>
    </row>
    <row r="128" spans="1:13" ht="27.75">
      <c r="A128" s="176" t="s">
        <v>251</v>
      </c>
      <c r="B128" s="176"/>
      <c r="C128" s="70">
        <v>0</v>
      </c>
      <c r="D128" s="70">
        <v>0</v>
      </c>
      <c r="E128" s="51">
        <f t="shared" si="20"/>
        <v>0</v>
      </c>
      <c r="F128" s="70">
        <v>0</v>
      </c>
      <c r="G128" s="70">
        <v>0</v>
      </c>
      <c r="H128" s="51">
        <f t="shared" si="21"/>
        <v>0</v>
      </c>
      <c r="I128"/>
      <c r="J128"/>
      <c r="K128"/>
      <c r="L128"/>
      <c r="M128"/>
    </row>
    <row r="129" spans="1:13" ht="27.75">
      <c r="A129" s="176" t="s">
        <v>252</v>
      </c>
      <c r="B129" s="176"/>
      <c r="C129" s="70">
        <v>81</v>
      </c>
      <c r="D129" s="70">
        <v>87</v>
      </c>
      <c r="E129" s="51">
        <f t="shared" si="20"/>
        <v>168</v>
      </c>
      <c r="F129" s="70">
        <v>21</v>
      </c>
      <c r="G129" s="70">
        <v>30</v>
      </c>
      <c r="H129" s="51">
        <f t="shared" si="21"/>
        <v>51</v>
      </c>
      <c r="I129"/>
      <c r="J129"/>
      <c r="K129"/>
      <c r="L129"/>
      <c r="M129"/>
    </row>
    <row r="130" spans="1:13" ht="27.75">
      <c r="A130" s="176" t="s">
        <v>253</v>
      </c>
      <c r="B130" s="176"/>
      <c r="C130" s="70">
        <v>25</v>
      </c>
      <c r="D130" s="70">
        <v>24</v>
      </c>
      <c r="E130" s="51">
        <f t="shared" si="20"/>
        <v>49</v>
      </c>
      <c r="F130" s="70">
        <v>10</v>
      </c>
      <c r="G130" s="70">
        <v>17</v>
      </c>
      <c r="H130" s="51">
        <f t="shared" si="21"/>
        <v>27</v>
      </c>
      <c r="I130"/>
      <c r="J130"/>
      <c r="K130"/>
      <c r="L130"/>
      <c r="M130"/>
    </row>
    <row r="131" spans="1:13" ht="27.75">
      <c r="A131" s="176" t="s">
        <v>254</v>
      </c>
      <c r="B131" s="176"/>
      <c r="C131" s="70">
        <v>365</v>
      </c>
      <c r="D131" s="70">
        <v>403</v>
      </c>
      <c r="E131" s="51">
        <f t="shared" si="20"/>
        <v>768</v>
      </c>
      <c r="F131" s="70">
        <v>54</v>
      </c>
      <c r="G131" s="70">
        <v>75</v>
      </c>
      <c r="H131" s="51">
        <f t="shared" si="21"/>
        <v>129</v>
      </c>
      <c r="I131"/>
      <c r="J131"/>
      <c r="K131"/>
      <c r="L131"/>
      <c r="M131"/>
    </row>
    <row r="132" spans="1:13" ht="27.75">
      <c r="A132" s="176" t="s">
        <v>255</v>
      </c>
      <c r="B132" s="176"/>
      <c r="C132" s="70">
        <v>52</v>
      </c>
      <c r="D132" s="70">
        <v>57</v>
      </c>
      <c r="E132" s="51">
        <f t="shared" si="20"/>
        <v>109</v>
      </c>
      <c r="F132" s="70">
        <v>21</v>
      </c>
      <c r="G132" s="70">
        <v>29</v>
      </c>
      <c r="H132" s="51">
        <f t="shared" si="21"/>
        <v>50</v>
      </c>
      <c r="I132"/>
      <c r="J132"/>
      <c r="K132"/>
      <c r="L132"/>
      <c r="M132"/>
    </row>
    <row r="133" spans="1:13" ht="27.75">
      <c r="A133" s="176" t="s">
        <v>256</v>
      </c>
      <c r="B133" s="176"/>
      <c r="C133" s="70">
        <v>53</v>
      </c>
      <c r="D133" s="70">
        <v>29</v>
      </c>
      <c r="E133" s="51">
        <f t="shared" si="20"/>
        <v>82</v>
      </c>
      <c r="F133" s="70">
        <v>13</v>
      </c>
      <c r="G133" s="70">
        <v>9</v>
      </c>
      <c r="H133" s="51">
        <f t="shared" si="21"/>
        <v>22</v>
      </c>
      <c r="I133"/>
      <c r="J133"/>
      <c r="K133"/>
      <c r="L133"/>
      <c r="M133"/>
    </row>
    <row r="134" spans="1:13" ht="27.75">
      <c r="A134" s="176" t="s">
        <v>257</v>
      </c>
      <c r="B134" s="176"/>
      <c r="C134" s="71">
        <v>379</v>
      </c>
      <c r="D134" s="71">
        <v>242</v>
      </c>
      <c r="E134" s="51">
        <f t="shared" si="20"/>
        <v>621</v>
      </c>
      <c r="F134" s="71">
        <v>75</v>
      </c>
      <c r="G134" s="71">
        <v>56</v>
      </c>
      <c r="H134" s="51">
        <f t="shared" si="21"/>
        <v>131</v>
      </c>
      <c r="I134"/>
      <c r="J134"/>
      <c r="K134"/>
      <c r="L134"/>
      <c r="M134"/>
    </row>
    <row r="135" spans="1:13" ht="27.75">
      <c r="A135" s="247" t="s">
        <v>214</v>
      </c>
      <c r="B135" s="247"/>
      <c r="C135" s="51">
        <f>SUM(C121:C134)</f>
        <v>1578</v>
      </c>
      <c r="D135" s="51">
        <f>SUM(D121:D134)</f>
        <v>1116</v>
      </c>
      <c r="E135" s="51">
        <f t="shared" si="20"/>
        <v>2694</v>
      </c>
      <c r="F135" s="51">
        <f>SUM(F121:F134)</f>
        <v>436</v>
      </c>
      <c r="G135" s="51">
        <f>SUM(G121:G134)</f>
        <v>320</v>
      </c>
      <c r="H135" s="51">
        <f t="shared" si="21"/>
        <v>756</v>
      </c>
      <c r="I135"/>
      <c r="J135"/>
      <c r="K135"/>
      <c r="L135"/>
      <c r="M135"/>
    </row>
  </sheetData>
  <sheetProtection/>
  <mergeCells count="86">
    <mergeCell ref="A121:B121"/>
    <mergeCell ref="A122:B12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K51:M52"/>
    <mergeCell ref="C52:D52"/>
    <mergeCell ref="A129:B129"/>
    <mergeCell ref="A130:B130"/>
    <mergeCell ref="A131:B131"/>
    <mergeCell ref="A132:B132"/>
    <mergeCell ref="A118:H118"/>
    <mergeCell ref="A119:B120"/>
    <mergeCell ref="C119:E119"/>
    <mergeCell ref="F119:H119"/>
    <mergeCell ref="A78:A83"/>
    <mergeCell ref="A84:A88"/>
    <mergeCell ref="A135:B135"/>
    <mergeCell ref="A1:M1"/>
    <mergeCell ref="A74:B74"/>
    <mergeCell ref="A75:B75"/>
    <mergeCell ref="A51:B53"/>
    <mergeCell ref="G4:H4"/>
    <mergeCell ref="E4:F4"/>
    <mergeCell ref="A49:M49"/>
    <mergeCell ref="G51:J51"/>
    <mergeCell ref="A28:B28"/>
    <mergeCell ref="A36:A40"/>
    <mergeCell ref="A45:B45"/>
    <mergeCell ref="A6:A14"/>
    <mergeCell ref="E52:F52"/>
    <mergeCell ref="A27:B27"/>
    <mergeCell ref="A26:B26"/>
    <mergeCell ref="A25:B25"/>
    <mergeCell ref="A29:B29"/>
    <mergeCell ref="K3:M4"/>
    <mergeCell ref="A3:B5"/>
    <mergeCell ref="C3:F3"/>
    <mergeCell ref="G3:J3"/>
    <mergeCell ref="C4:D4"/>
    <mergeCell ref="I4:J4"/>
    <mergeCell ref="A30:A35"/>
    <mergeCell ref="A54:A62"/>
    <mergeCell ref="G52:H52"/>
    <mergeCell ref="A15:A20"/>
    <mergeCell ref="A92:B92"/>
    <mergeCell ref="A93:B93"/>
    <mergeCell ref="A21:A24"/>
    <mergeCell ref="A90:B90"/>
    <mergeCell ref="A73:B73"/>
    <mergeCell ref="A43:B43"/>
    <mergeCell ref="A106:B106"/>
    <mergeCell ref="A105:B105"/>
    <mergeCell ref="A101:B101"/>
    <mergeCell ref="C51:F51"/>
    <mergeCell ref="A41:B41"/>
    <mergeCell ref="A42:B42"/>
    <mergeCell ref="A44:B44"/>
    <mergeCell ref="A89:B89"/>
    <mergeCell ref="A76:B76"/>
    <mergeCell ref="A77:B77"/>
    <mergeCell ref="A112:B112"/>
    <mergeCell ref="A111:B111"/>
    <mergeCell ref="A110:B110"/>
    <mergeCell ref="A109:B109"/>
    <mergeCell ref="A108:B108"/>
    <mergeCell ref="I52:J52"/>
    <mergeCell ref="A63:A68"/>
    <mergeCell ref="A69:A72"/>
    <mergeCell ref="A91:B91"/>
    <mergeCell ref="A107:B107"/>
    <mergeCell ref="A115:B115"/>
    <mergeCell ref="A98:H98"/>
    <mergeCell ref="F99:H99"/>
    <mergeCell ref="C99:E99"/>
    <mergeCell ref="A99:B100"/>
    <mergeCell ref="A102:B102"/>
    <mergeCell ref="A103:B103"/>
    <mergeCell ref="A104:B104"/>
    <mergeCell ref="A114:B114"/>
    <mergeCell ref="A113:B11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H41"/>
  <sheetViews>
    <sheetView rightToLeft="1" zoomScalePageLayoutView="0" workbookViewId="0" topLeftCell="A1">
      <selection activeCell="E11" sqref="E11"/>
    </sheetView>
  </sheetViews>
  <sheetFormatPr defaultColWidth="9.140625" defaultRowHeight="15"/>
  <cols>
    <col min="1" max="1" width="16.8515625" style="0" customWidth="1"/>
    <col min="2" max="2" width="17.421875" style="0" bestFit="1" customWidth="1"/>
    <col min="3" max="3" width="9.00390625" style="0" customWidth="1"/>
    <col min="4" max="4" width="9.57421875" style="0" customWidth="1"/>
    <col min="5" max="5" width="8.140625" style="0" customWidth="1"/>
    <col min="6" max="6" width="8.57421875" style="0" customWidth="1"/>
    <col min="7" max="7" width="5.140625" style="0" bestFit="1" customWidth="1"/>
    <col min="8" max="8" width="7.7109375" style="0" customWidth="1"/>
    <col min="9" max="9" width="5.140625" style="0" bestFit="1" customWidth="1"/>
    <col min="10" max="10" width="6.8515625" style="0" customWidth="1"/>
    <col min="11" max="11" width="5.140625" style="0" bestFit="1" customWidth="1"/>
    <col min="12" max="12" width="8.28125" style="0" customWidth="1"/>
    <col min="13" max="13" width="5.140625" style="0" bestFit="1" customWidth="1"/>
    <col min="14" max="14" width="6.8515625" style="0" customWidth="1"/>
    <col min="15" max="15" width="5.140625" style="0" bestFit="1" customWidth="1"/>
    <col min="16" max="16" width="7.7109375" style="0" customWidth="1"/>
    <col min="17" max="17" width="7.57421875" style="0" bestFit="1" customWidth="1"/>
    <col min="18" max="18" width="7.28125" style="0" customWidth="1"/>
    <col min="19" max="19" width="11.00390625" style="0" customWidth="1"/>
  </cols>
  <sheetData>
    <row r="3" spans="1:34" s="64" customFormat="1" ht="27.75">
      <c r="A3" s="182" t="s">
        <v>372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64" customFormat="1" ht="27.75">
      <c r="A4" s="247" t="s">
        <v>191</v>
      </c>
      <c r="B4" s="247"/>
      <c r="C4" s="247" t="s">
        <v>4</v>
      </c>
      <c r="D4" s="247"/>
      <c r="E4" s="247" t="s">
        <v>5</v>
      </c>
      <c r="F4" s="247"/>
      <c r="G4" s="247" t="s">
        <v>6</v>
      </c>
      <c r="H4" s="247"/>
      <c r="I4" s="247" t="s">
        <v>229</v>
      </c>
      <c r="J4" s="247"/>
      <c r="K4" s="247" t="s">
        <v>200</v>
      </c>
      <c r="L4" s="247"/>
      <c r="M4" s="247" t="s">
        <v>28</v>
      </c>
      <c r="N4" s="247"/>
      <c r="O4" s="247" t="s">
        <v>8</v>
      </c>
      <c r="P4" s="247"/>
      <c r="Q4" s="253" t="s">
        <v>0</v>
      </c>
      <c r="R4" s="255"/>
      <c r="S4" s="2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64" customFormat="1" ht="27.75" hidden="1">
      <c r="A5" s="247"/>
      <c r="B5" s="247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  <c r="R5" s="79"/>
      <c r="S5" s="7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64" customFormat="1" ht="55.5">
      <c r="A6" s="247"/>
      <c r="B6" s="247"/>
      <c r="C6" s="38" t="s">
        <v>9</v>
      </c>
      <c r="D6" s="38" t="s">
        <v>2</v>
      </c>
      <c r="E6" s="38" t="s">
        <v>9</v>
      </c>
      <c r="F6" s="38" t="s">
        <v>2</v>
      </c>
      <c r="G6" s="38" t="s">
        <v>9</v>
      </c>
      <c r="H6" s="38" t="s">
        <v>2</v>
      </c>
      <c r="I6" s="38" t="s">
        <v>9</v>
      </c>
      <c r="J6" s="38" t="s">
        <v>2</v>
      </c>
      <c r="K6" s="38" t="s">
        <v>9</v>
      </c>
      <c r="L6" s="38" t="s">
        <v>2</v>
      </c>
      <c r="M6" s="38" t="s">
        <v>9</v>
      </c>
      <c r="N6" s="38" t="s">
        <v>2</v>
      </c>
      <c r="O6" s="38" t="s">
        <v>9</v>
      </c>
      <c r="P6" s="38" t="s">
        <v>2</v>
      </c>
      <c r="Q6" s="38" t="s">
        <v>9</v>
      </c>
      <c r="R6" s="38" t="s">
        <v>2</v>
      </c>
      <c r="S6" s="38" t="s">
        <v>85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64" customFormat="1" ht="27.75">
      <c r="A7" s="257" t="s">
        <v>230</v>
      </c>
      <c r="B7" s="257"/>
      <c r="C7" s="67">
        <v>853</v>
      </c>
      <c r="D7" s="67">
        <v>203</v>
      </c>
      <c r="E7" s="67">
        <v>27</v>
      </c>
      <c r="F7" s="67">
        <v>3</v>
      </c>
      <c r="G7" s="67">
        <v>1</v>
      </c>
      <c r="H7" s="67">
        <v>0</v>
      </c>
      <c r="I7" s="67">
        <v>3</v>
      </c>
      <c r="J7" s="67">
        <v>0</v>
      </c>
      <c r="K7" s="67">
        <v>2</v>
      </c>
      <c r="L7" s="67">
        <v>0</v>
      </c>
      <c r="M7" s="67">
        <v>13</v>
      </c>
      <c r="N7" s="67">
        <v>1</v>
      </c>
      <c r="O7" s="67">
        <v>0</v>
      </c>
      <c r="P7" s="67">
        <v>0</v>
      </c>
      <c r="Q7" s="81">
        <f aca="true" t="shared" si="0" ref="Q7:Q21">C7+E7+G7+I7+K7+M7+O7</f>
        <v>899</v>
      </c>
      <c r="R7" s="81">
        <f aca="true" t="shared" si="1" ref="R7:R21">D7+F7+H7+J7+L7+N7+P7</f>
        <v>207</v>
      </c>
      <c r="S7" s="81">
        <f aca="true" t="shared" si="2" ref="S7:S21">Q7+R7</f>
        <v>1106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64" customFormat="1" ht="27.75">
      <c r="A8" s="257" t="s">
        <v>231</v>
      </c>
      <c r="B8" s="257"/>
      <c r="C8" s="67">
        <v>757</v>
      </c>
      <c r="D8" s="67">
        <v>663</v>
      </c>
      <c r="E8" s="67">
        <v>31</v>
      </c>
      <c r="F8" s="67">
        <v>10</v>
      </c>
      <c r="G8" s="67">
        <v>1</v>
      </c>
      <c r="H8" s="67">
        <v>2</v>
      </c>
      <c r="I8" s="67">
        <v>4</v>
      </c>
      <c r="J8" s="67">
        <v>3</v>
      </c>
      <c r="K8" s="67">
        <v>4</v>
      </c>
      <c r="L8" s="67">
        <v>2</v>
      </c>
      <c r="M8" s="67">
        <v>5</v>
      </c>
      <c r="N8" s="67">
        <v>0</v>
      </c>
      <c r="O8" s="67">
        <v>1</v>
      </c>
      <c r="P8" s="67">
        <v>3</v>
      </c>
      <c r="Q8" s="81">
        <f t="shared" si="0"/>
        <v>803</v>
      </c>
      <c r="R8" s="81">
        <f t="shared" si="1"/>
        <v>683</v>
      </c>
      <c r="S8" s="81">
        <f t="shared" si="2"/>
        <v>1486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64" customFormat="1" ht="27.75">
      <c r="A9" s="257" t="s">
        <v>232</v>
      </c>
      <c r="B9" s="257"/>
      <c r="C9" s="67">
        <v>646</v>
      </c>
      <c r="D9" s="67">
        <v>429</v>
      </c>
      <c r="E9" s="67">
        <v>13</v>
      </c>
      <c r="F9" s="67">
        <v>5</v>
      </c>
      <c r="G9" s="67">
        <v>3</v>
      </c>
      <c r="H9" s="67">
        <v>1</v>
      </c>
      <c r="I9" s="67">
        <v>0</v>
      </c>
      <c r="J9" s="67">
        <v>0</v>
      </c>
      <c r="K9" s="67">
        <v>3</v>
      </c>
      <c r="L9" s="67">
        <v>3</v>
      </c>
      <c r="M9" s="67">
        <v>10</v>
      </c>
      <c r="N9" s="67">
        <v>2</v>
      </c>
      <c r="O9" s="67">
        <v>0</v>
      </c>
      <c r="P9" s="67">
        <v>0</v>
      </c>
      <c r="Q9" s="81">
        <f t="shared" si="0"/>
        <v>675</v>
      </c>
      <c r="R9" s="81">
        <f t="shared" si="1"/>
        <v>440</v>
      </c>
      <c r="S9" s="81">
        <f t="shared" si="2"/>
        <v>1115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64" customFormat="1" ht="27.75">
      <c r="A10" s="257" t="s">
        <v>233</v>
      </c>
      <c r="B10" s="257"/>
      <c r="C10" s="67">
        <v>87</v>
      </c>
      <c r="D10" s="67">
        <v>71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</v>
      </c>
      <c r="L10" s="67">
        <v>0</v>
      </c>
      <c r="M10" s="67">
        <v>1</v>
      </c>
      <c r="N10" s="67">
        <v>1</v>
      </c>
      <c r="O10" s="67">
        <v>0</v>
      </c>
      <c r="P10" s="67">
        <v>0</v>
      </c>
      <c r="Q10" s="81">
        <f t="shared" si="0"/>
        <v>90</v>
      </c>
      <c r="R10" s="81">
        <f t="shared" si="1"/>
        <v>72</v>
      </c>
      <c r="S10" s="81">
        <f t="shared" si="2"/>
        <v>162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64" customFormat="1" ht="27.75">
      <c r="A11" s="257" t="s">
        <v>234</v>
      </c>
      <c r="B11" s="257"/>
      <c r="C11" s="67">
        <v>108</v>
      </c>
      <c r="D11" s="67">
        <v>185</v>
      </c>
      <c r="E11" s="67">
        <v>7</v>
      </c>
      <c r="F11" s="67">
        <v>8</v>
      </c>
      <c r="G11" s="67">
        <v>0</v>
      </c>
      <c r="H11" s="67">
        <v>0</v>
      </c>
      <c r="I11" s="67">
        <v>0</v>
      </c>
      <c r="J11" s="67">
        <v>0</v>
      </c>
      <c r="K11" s="67">
        <v>1</v>
      </c>
      <c r="L11" s="67">
        <v>0</v>
      </c>
      <c r="M11" s="67">
        <v>2</v>
      </c>
      <c r="N11" s="67">
        <v>1</v>
      </c>
      <c r="O11" s="67">
        <v>0</v>
      </c>
      <c r="P11" s="67">
        <v>0</v>
      </c>
      <c r="Q11" s="81">
        <f t="shared" si="0"/>
        <v>118</v>
      </c>
      <c r="R11" s="81">
        <f t="shared" si="1"/>
        <v>194</v>
      </c>
      <c r="S11" s="81">
        <f t="shared" si="2"/>
        <v>312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64" customFormat="1" ht="27.75">
      <c r="A12" s="257" t="s">
        <v>235</v>
      </c>
      <c r="B12" s="257"/>
      <c r="C12" s="67">
        <v>88</v>
      </c>
      <c r="D12" s="67">
        <v>49</v>
      </c>
      <c r="E12" s="67">
        <v>5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81">
        <f t="shared" si="0"/>
        <v>93</v>
      </c>
      <c r="R12" s="81">
        <f t="shared" si="1"/>
        <v>49</v>
      </c>
      <c r="S12" s="81">
        <f t="shared" si="2"/>
        <v>142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64" customFormat="1" ht="27.75">
      <c r="A13" s="258" t="s">
        <v>236</v>
      </c>
      <c r="B13" s="259"/>
      <c r="C13" s="67">
        <v>51</v>
      </c>
      <c r="D13" s="67">
        <v>126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81">
        <f t="shared" si="0"/>
        <v>51</v>
      </c>
      <c r="R13" s="81">
        <f t="shared" si="1"/>
        <v>126</v>
      </c>
      <c r="S13" s="81">
        <f t="shared" si="2"/>
        <v>177</v>
      </c>
      <c r="T13" s="1"/>
      <c r="U13" s="1"/>
      <c r="V13" s="1"/>
      <c r="W13" s="1"/>
      <c r="X13" s="1"/>
      <c r="AH13" s="1"/>
    </row>
    <row r="14" spans="1:34" s="64" customFormat="1" ht="27.75">
      <c r="A14" s="258" t="s">
        <v>237</v>
      </c>
      <c r="B14" s="259"/>
      <c r="C14" s="67">
        <v>93</v>
      </c>
      <c r="D14" s="67">
        <v>79</v>
      </c>
      <c r="E14" s="67">
        <v>5</v>
      </c>
      <c r="F14" s="67">
        <v>3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81">
        <f t="shared" si="0"/>
        <v>98</v>
      </c>
      <c r="R14" s="81">
        <f t="shared" si="1"/>
        <v>82</v>
      </c>
      <c r="S14" s="81">
        <f t="shared" si="2"/>
        <v>180</v>
      </c>
      <c r="T14" s="1"/>
      <c r="U14" s="1"/>
      <c r="V14" s="1"/>
      <c r="W14" s="1"/>
      <c r="X14" s="1"/>
      <c r="AH14" s="1"/>
    </row>
    <row r="15" spans="1:34" s="64" customFormat="1" ht="27.75">
      <c r="A15" s="258" t="s">
        <v>238</v>
      </c>
      <c r="B15" s="259"/>
      <c r="C15" s="67">
        <v>228</v>
      </c>
      <c r="D15" s="67">
        <v>427</v>
      </c>
      <c r="E15" s="67">
        <v>10</v>
      </c>
      <c r="F15" s="67">
        <v>12</v>
      </c>
      <c r="G15" s="67">
        <v>1</v>
      </c>
      <c r="H15" s="67">
        <v>2</v>
      </c>
      <c r="I15" s="67">
        <v>2</v>
      </c>
      <c r="J15" s="67">
        <v>0</v>
      </c>
      <c r="K15" s="67">
        <v>3</v>
      </c>
      <c r="L15" s="67">
        <v>5</v>
      </c>
      <c r="M15" s="67">
        <v>7</v>
      </c>
      <c r="N15" s="67">
        <v>10</v>
      </c>
      <c r="O15" s="67">
        <v>0</v>
      </c>
      <c r="P15" s="67">
        <v>6</v>
      </c>
      <c r="Q15" s="81">
        <f t="shared" si="0"/>
        <v>251</v>
      </c>
      <c r="R15" s="81">
        <f t="shared" si="1"/>
        <v>462</v>
      </c>
      <c r="S15" s="81">
        <f t="shared" si="2"/>
        <v>713</v>
      </c>
      <c r="T15" s="1"/>
      <c r="U15" s="1"/>
      <c r="V15" s="1"/>
      <c r="W15" s="1"/>
      <c r="X15" s="1"/>
      <c r="AH15" s="1"/>
    </row>
    <row r="16" spans="1:34" s="64" customFormat="1" ht="27.75">
      <c r="A16" s="257" t="s">
        <v>239</v>
      </c>
      <c r="B16" s="257"/>
      <c r="C16" s="67">
        <v>126</v>
      </c>
      <c r="D16" s="67">
        <v>100</v>
      </c>
      <c r="E16" s="67">
        <v>0</v>
      </c>
      <c r="F16" s="67">
        <v>3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1</v>
      </c>
      <c r="N16" s="67">
        <v>0</v>
      </c>
      <c r="O16" s="67">
        <v>0</v>
      </c>
      <c r="P16" s="67">
        <v>0</v>
      </c>
      <c r="Q16" s="81">
        <f t="shared" si="0"/>
        <v>127</v>
      </c>
      <c r="R16" s="81">
        <f t="shared" si="1"/>
        <v>103</v>
      </c>
      <c r="S16" s="81">
        <f t="shared" si="2"/>
        <v>230</v>
      </c>
      <c r="T16" s="1"/>
      <c r="U16" s="1"/>
      <c r="V16" s="1"/>
      <c r="W16" s="1"/>
      <c r="X16" s="1"/>
      <c r="AH16" s="1"/>
    </row>
    <row r="17" spans="1:34" s="64" customFormat="1" ht="27.75">
      <c r="A17" s="257" t="s">
        <v>240</v>
      </c>
      <c r="B17" s="257"/>
      <c r="C17" s="67">
        <v>1162</v>
      </c>
      <c r="D17" s="67">
        <v>1447</v>
      </c>
      <c r="E17" s="67">
        <v>105</v>
      </c>
      <c r="F17" s="67">
        <v>155</v>
      </c>
      <c r="G17" s="67">
        <v>0</v>
      </c>
      <c r="H17" s="67">
        <v>0</v>
      </c>
      <c r="I17" s="67">
        <v>0</v>
      </c>
      <c r="J17" s="67">
        <v>0</v>
      </c>
      <c r="K17" s="67">
        <v>2</v>
      </c>
      <c r="L17" s="67">
        <v>5</v>
      </c>
      <c r="M17" s="67">
        <v>4</v>
      </c>
      <c r="N17" s="67">
        <v>4</v>
      </c>
      <c r="O17" s="67">
        <v>0</v>
      </c>
      <c r="P17" s="67">
        <v>2</v>
      </c>
      <c r="Q17" s="81">
        <f t="shared" si="0"/>
        <v>1273</v>
      </c>
      <c r="R17" s="81">
        <f t="shared" si="1"/>
        <v>1613</v>
      </c>
      <c r="S17" s="81">
        <f t="shared" si="2"/>
        <v>2886</v>
      </c>
      <c r="T17" s="1"/>
      <c r="U17" s="1"/>
      <c r="V17" s="1"/>
      <c r="W17" s="1"/>
      <c r="X17" s="1"/>
      <c r="AH17" s="1"/>
    </row>
    <row r="18" spans="1:34" s="64" customFormat="1" ht="27.75">
      <c r="A18" s="257" t="s">
        <v>241</v>
      </c>
      <c r="B18" s="257"/>
      <c r="C18" s="67">
        <v>276</v>
      </c>
      <c r="D18" s="67">
        <v>260</v>
      </c>
      <c r="E18" s="67">
        <v>4</v>
      </c>
      <c r="F18" s="67">
        <v>11</v>
      </c>
      <c r="G18" s="67">
        <v>3</v>
      </c>
      <c r="H18" s="67">
        <v>1</v>
      </c>
      <c r="I18" s="67">
        <v>0</v>
      </c>
      <c r="J18" s="67">
        <v>3</v>
      </c>
      <c r="K18" s="67">
        <v>0</v>
      </c>
      <c r="L18" s="67">
        <v>0</v>
      </c>
      <c r="M18" s="67">
        <v>4</v>
      </c>
      <c r="N18" s="67">
        <v>13</v>
      </c>
      <c r="O18" s="67">
        <v>1</v>
      </c>
      <c r="P18" s="67">
        <v>4</v>
      </c>
      <c r="Q18" s="81">
        <f t="shared" si="0"/>
        <v>288</v>
      </c>
      <c r="R18" s="81">
        <f t="shared" si="1"/>
        <v>292</v>
      </c>
      <c r="S18" s="81">
        <f t="shared" si="2"/>
        <v>580</v>
      </c>
      <c r="T18" s="1"/>
      <c r="U18" s="1"/>
      <c r="V18" s="1"/>
      <c r="W18" s="1"/>
      <c r="X18" s="1"/>
      <c r="AH18" s="1"/>
    </row>
    <row r="19" spans="1:34" s="64" customFormat="1" ht="27.75">
      <c r="A19" s="257" t="s">
        <v>242</v>
      </c>
      <c r="B19" s="257"/>
      <c r="C19" s="67">
        <v>342</v>
      </c>
      <c r="D19" s="67">
        <v>332</v>
      </c>
      <c r="E19" s="67">
        <v>11</v>
      </c>
      <c r="F19" s="67">
        <v>16</v>
      </c>
      <c r="G19" s="67">
        <v>1</v>
      </c>
      <c r="H19" s="67">
        <v>0</v>
      </c>
      <c r="I19" s="67">
        <v>1</v>
      </c>
      <c r="J19" s="67">
        <v>0</v>
      </c>
      <c r="K19" s="67">
        <v>0</v>
      </c>
      <c r="L19" s="67">
        <v>0</v>
      </c>
      <c r="M19" s="67">
        <v>0</v>
      </c>
      <c r="N19" s="67">
        <v>1</v>
      </c>
      <c r="O19" s="67">
        <v>0</v>
      </c>
      <c r="P19" s="67">
        <v>0</v>
      </c>
      <c r="Q19" s="81">
        <f t="shared" si="0"/>
        <v>355</v>
      </c>
      <c r="R19" s="81">
        <f t="shared" si="1"/>
        <v>349</v>
      </c>
      <c r="S19" s="81">
        <f t="shared" si="2"/>
        <v>704</v>
      </c>
      <c r="T19" s="1"/>
      <c r="U19" s="1"/>
      <c r="V19" s="1"/>
      <c r="W19" s="1"/>
      <c r="X19" s="1"/>
      <c r="AH19" s="1"/>
    </row>
    <row r="20" spans="1:34" s="64" customFormat="1" ht="27.75">
      <c r="A20" s="257" t="s">
        <v>243</v>
      </c>
      <c r="B20" s="257"/>
      <c r="C20" s="68">
        <v>1501</v>
      </c>
      <c r="D20" s="67">
        <v>1376</v>
      </c>
      <c r="E20" s="67">
        <v>82</v>
      </c>
      <c r="F20" s="67">
        <v>68</v>
      </c>
      <c r="G20" s="67">
        <v>3</v>
      </c>
      <c r="H20" s="67">
        <v>6</v>
      </c>
      <c r="I20" s="67">
        <v>3</v>
      </c>
      <c r="J20" s="67">
        <v>2</v>
      </c>
      <c r="K20" s="67">
        <v>0</v>
      </c>
      <c r="L20" s="67">
        <v>1</v>
      </c>
      <c r="M20" s="67">
        <v>6</v>
      </c>
      <c r="N20" s="67">
        <v>6</v>
      </c>
      <c r="O20" s="67">
        <v>0</v>
      </c>
      <c r="P20" s="67">
        <v>0</v>
      </c>
      <c r="Q20" s="81">
        <f t="shared" si="0"/>
        <v>1595</v>
      </c>
      <c r="R20" s="81">
        <f t="shared" si="1"/>
        <v>1459</v>
      </c>
      <c r="S20" s="81">
        <f t="shared" si="2"/>
        <v>3054</v>
      </c>
      <c r="T20" s="1"/>
      <c r="U20" s="1"/>
      <c r="V20" s="1"/>
      <c r="W20" s="1"/>
      <c r="X20" s="1"/>
      <c r="AH20" s="1"/>
    </row>
    <row r="21" spans="1:34" s="64" customFormat="1" ht="27.75">
      <c r="A21" s="247" t="s">
        <v>214</v>
      </c>
      <c r="B21" s="247"/>
      <c r="C21" s="65">
        <f aca="true" t="shared" si="3" ref="C21:P21">SUM(C7:C20)</f>
        <v>6318</v>
      </c>
      <c r="D21" s="65">
        <f t="shared" si="3"/>
        <v>5747</v>
      </c>
      <c r="E21" s="65">
        <f t="shared" si="3"/>
        <v>301</v>
      </c>
      <c r="F21" s="65">
        <f t="shared" si="3"/>
        <v>294</v>
      </c>
      <c r="G21" s="65">
        <f t="shared" si="3"/>
        <v>13</v>
      </c>
      <c r="H21" s="65">
        <f t="shared" si="3"/>
        <v>12</v>
      </c>
      <c r="I21" s="65">
        <f t="shared" si="3"/>
        <v>13</v>
      </c>
      <c r="J21" s="65">
        <f t="shared" si="3"/>
        <v>8</v>
      </c>
      <c r="K21" s="65">
        <f t="shared" si="3"/>
        <v>16</v>
      </c>
      <c r="L21" s="65">
        <f t="shared" si="3"/>
        <v>16</v>
      </c>
      <c r="M21" s="65">
        <f t="shared" si="3"/>
        <v>53</v>
      </c>
      <c r="N21" s="65">
        <f t="shared" si="3"/>
        <v>39</v>
      </c>
      <c r="O21" s="65">
        <f t="shared" si="3"/>
        <v>2</v>
      </c>
      <c r="P21" s="65">
        <f t="shared" si="3"/>
        <v>15</v>
      </c>
      <c r="Q21" s="65">
        <f t="shared" si="0"/>
        <v>6716</v>
      </c>
      <c r="R21" s="65">
        <f t="shared" si="1"/>
        <v>6131</v>
      </c>
      <c r="S21" s="65">
        <f t="shared" si="2"/>
        <v>12847</v>
      </c>
      <c r="T21" s="1"/>
      <c r="U21" s="1"/>
      <c r="V21" s="1"/>
      <c r="W21" s="1"/>
      <c r="X21" s="1"/>
      <c r="AH21" s="1"/>
    </row>
    <row r="22" spans="20:34" s="64" customFormat="1" ht="27.75">
      <c r="T22" s="1"/>
      <c r="U22" s="1"/>
      <c r="V22" s="1"/>
      <c r="W22" s="1"/>
      <c r="X22" s="1"/>
      <c r="AH22" s="1"/>
    </row>
    <row r="23" spans="3:34" s="64" customFormat="1" ht="27.75"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T23" s="1"/>
      <c r="U23" s="1"/>
      <c r="V23" s="1"/>
      <c r="W23" s="1"/>
      <c r="X23" s="1"/>
      <c r="AH23" s="1"/>
    </row>
    <row r="24" spans="1:34" s="64" customFormat="1" ht="27.75">
      <c r="A24" s="256" t="s">
        <v>359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64" customFormat="1" ht="27.75">
      <c r="A25" s="247" t="s">
        <v>191</v>
      </c>
      <c r="B25" s="247"/>
      <c r="C25" s="247" t="s">
        <v>4</v>
      </c>
      <c r="D25" s="247"/>
      <c r="E25" s="247" t="s">
        <v>5</v>
      </c>
      <c r="F25" s="247"/>
      <c r="G25" s="247" t="s">
        <v>6</v>
      </c>
      <c r="H25" s="247"/>
      <c r="I25" s="247" t="s">
        <v>229</v>
      </c>
      <c r="J25" s="247"/>
      <c r="K25" s="247" t="s">
        <v>200</v>
      </c>
      <c r="L25" s="247"/>
      <c r="M25" s="247" t="s">
        <v>28</v>
      </c>
      <c r="N25" s="247"/>
      <c r="O25" s="247" t="s">
        <v>8</v>
      </c>
      <c r="P25" s="247"/>
      <c r="Q25" s="253" t="s">
        <v>0</v>
      </c>
      <c r="R25" s="255"/>
      <c r="S25" s="25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64" customFormat="1" ht="55.5">
      <c r="A26" s="247"/>
      <c r="B26" s="247"/>
      <c r="C26" s="38" t="s">
        <v>9</v>
      </c>
      <c r="D26" s="38" t="s">
        <v>2</v>
      </c>
      <c r="E26" s="38" t="s">
        <v>9</v>
      </c>
      <c r="F26" s="38" t="s">
        <v>2</v>
      </c>
      <c r="G26" s="38" t="s">
        <v>9</v>
      </c>
      <c r="H26" s="38" t="s">
        <v>2</v>
      </c>
      <c r="I26" s="38" t="s">
        <v>9</v>
      </c>
      <c r="J26" s="38" t="s">
        <v>2</v>
      </c>
      <c r="K26" s="38" t="s">
        <v>9</v>
      </c>
      <c r="L26" s="38" t="s">
        <v>2</v>
      </c>
      <c r="M26" s="38" t="s">
        <v>9</v>
      </c>
      <c r="N26" s="38" t="s">
        <v>2</v>
      </c>
      <c r="O26" s="38" t="s">
        <v>9</v>
      </c>
      <c r="P26" s="38" t="s">
        <v>2</v>
      </c>
      <c r="Q26" s="38" t="s">
        <v>9</v>
      </c>
      <c r="R26" s="38" t="s">
        <v>2</v>
      </c>
      <c r="S26" s="38" t="s">
        <v>85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64" customFormat="1" ht="27.75">
      <c r="A27" s="257" t="s">
        <v>230</v>
      </c>
      <c r="B27" s="257"/>
      <c r="C27" s="67">
        <v>192</v>
      </c>
      <c r="D27" s="67">
        <v>34</v>
      </c>
      <c r="E27" s="67">
        <v>12</v>
      </c>
      <c r="F27" s="67">
        <v>2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65">
        <f aca="true" t="shared" si="4" ref="Q27:Q41">C27+E27+G27+I27+K27+M27+O27</f>
        <v>204</v>
      </c>
      <c r="R27" s="65">
        <f aca="true" t="shared" si="5" ref="R27:R41">D27+F27+H27+J27+L27+N27+P27</f>
        <v>36</v>
      </c>
      <c r="S27" s="65">
        <f aca="true" t="shared" si="6" ref="S27:S41">Q27+R27</f>
        <v>240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64" customFormat="1" ht="27.75">
      <c r="A28" s="257" t="s">
        <v>231</v>
      </c>
      <c r="B28" s="257"/>
      <c r="C28" s="67">
        <v>238</v>
      </c>
      <c r="D28" s="67">
        <v>159</v>
      </c>
      <c r="E28" s="67">
        <v>6</v>
      </c>
      <c r="F28" s="67">
        <v>5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65">
        <f t="shared" si="4"/>
        <v>244</v>
      </c>
      <c r="R28" s="65">
        <f t="shared" si="5"/>
        <v>164</v>
      </c>
      <c r="S28" s="65">
        <f t="shared" si="6"/>
        <v>408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64" customFormat="1" ht="27.75">
      <c r="A29" s="257" t="s">
        <v>232</v>
      </c>
      <c r="B29" s="257"/>
      <c r="C29" s="67">
        <v>147</v>
      </c>
      <c r="D29" s="67">
        <v>61</v>
      </c>
      <c r="E29" s="67">
        <v>8</v>
      </c>
      <c r="F29" s="67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65">
        <f t="shared" si="4"/>
        <v>155</v>
      </c>
      <c r="R29" s="65">
        <f t="shared" si="5"/>
        <v>61</v>
      </c>
      <c r="S29" s="65">
        <f t="shared" si="6"/>
        <v>216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64" customFormat="1" ht="27.75">
      <c r="A30" s="257" t="s">
        <v>233</v>
      </c>
      <c r="B30" s="257"/>
      <c r="C30" s="67">
        <v>18</v>
      </c>
      <c r="D30" s="67">
        <v>10</v>
      </c>
      <c r="E30" s="67">
        <v>13</v>
      </c>
      <c r="F30" s="67">
        <v>3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65">
        <f t="shared" si="4"/>
        <v>31</v>
      </c>
      <c r="R30" s="65">
        <f t="shared" si="5"/>
        <v>13</v>
      </c>
      <c r="S30" s="65">
        <f t="shared" si="6"/>
        <v>44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64" customFormat="1" ht="27.75">
      <c r="A31" s="257" t="s">
        <v>234</v>
      </c>
      <c r="B31" s="257"/>
      <c r="C31" s="67">
        <v>2</v>
      </c>
      <c r="D31" s="67">
        <v>3</v>
      </c>
      <c r="E31" s="67">
        <v>1</v>
      </c>
      <c r="F31" s="67">
        <v>2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65">
        <f t="shared" si="4"/>
        <v>3</v>
      </c>
      <c r="R31" s="65">
        <f t="shared" si="5"/>
        <v>5</v>
      </c>
      <c r="S31" s="65">
        <f t="shared" si="6"/>
        <v>8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64" customFormat="1" ht="27.75">
      <c r="A32" s="257" t="s">
        <v>235</v>
      </c>
      <c r="B32" s="257"/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65">
        <f t="shared" si="4"/>
        <v>0</v>
      </c>
      <c r="R32" s="65">
        <f t="shared" si="5"/>
        <v>0</v>
      </c>
      <c r="S32" s="65">
        <f t="shared" si="6"/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64" customFormat="1" ht="27.75">
      <c r="A33" s="257" t="s">
        <v>236</v>
      </c>
      <c r="B33" s="257"/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65">
        <f t="shared" si="4"/>
        <v>0</v>
      </c>
      <c r="R33" s="65">
        <f t="shared" si="5"/>
        <v>0</v>
      </c>
      <c r="S33" s="65">
        <f t="shared" si="6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64" customFormat="1" ht="27.75">
      <c r="A34" s="257" t="s">
        <v>237</v>
      </c>
      <c r="B34" s="257"/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65">
        <f t="shared" si="4"/>
        <v>0</v>
      </c>
      <c r="R34" s="65">
        <f t="shared" si="5"/>
        <v>0</v>
      </c>
      <c r="S34" s="65">
        <f t="shared" si="6"/>
        <v>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64" customFormat="1" ht="27.75">
      <c r="A35" s="257" t="s">
        <v>238</v>
      </c>
      <c r="B35" s="257"/>
      <c r="C35" s="67">
        <v>79</v>
      </c>
      <c r="D35" s="67">
        <v>84</v>
      </c>
      <c r="E35" s="67">
        <v>2</v>
      </c>
      <c r="F35" s="67">
        <v>3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65">
        <f t="shared" si="4"/>
        <v>81</v>
      </c>
      <c r="R35" s="65">
        <f t="shared" si="5"/>
        <v>87</v>
      </c>
      <c r="S35" s="65">
        <f t="shared" si="6"/>
        <v>168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64" customFormat="1" ht="27.75">
      <c r="A36" s="257" t="s">
        <v>239</v>
      </c>
      <c r="B36" s="257"/>
      <c r="C36" s="67">
        <v>25</v>
      </c>
      <c r="D36" s="67">
        <v>21</v>
      </c>
      <c r="E36" s="67"/>
      <c r="F36" s="67">
        <v>3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65">
        <f t="shared" si="4"/>
        <v>25</v>
      </c>
      <c r="R36" s="65">
        <f t="shared" si="5"/>
        <v>24</v>
      </c>
      <c r="S36" s="65">
        <f t="shared" si="6"/>
        <v>49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64" customFormat="1" ht="27.75">
      <c r="A37" s="257" t="s">
        <v>240</v>
      </c>
      <c r="B37" s="257"/>
      <c r="C37" s="67">
        <v>328</v>
      </c>
      <c r="D37" s="67">
        <v>350</v>
      </c>
      <c r="E37" s="67">
        <v>37</v>
      </c>
      <c r="F37" s="67">
        <v>53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65">
        <f t="shared" si="4"/>
        <v>365</v>
      </c>
      <c r="R37" s="65">
        <f t="shared" si="5"/>
        <v>403</v>
      </c>
      <c r="S37" s="65">
        <f t="shared" si="6"/>
        <v>768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64" customFormat="1" ht="27.75">
      <c r="A38" s="257" t="s">
        <v>241</v>
      </c>
      <c r="B38" s="257"/>
      <c r="C38" s="67">
        <v>52</v>
      </c>
      <c r="D38" s="67">
        <v>52</v>
      </c>
      <c r="E38" s="67"/>
      <c r="F38" s="67">
        <v>5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65">
        <f t="shared" si="4"/>
        <v>52</v>
      </c>
      <c r="R38" s="65">
        <f t="shared" si="5"/>
        <v>57</v>
      </c>
      <c r="S38" s="65">
        <f t="shared" si="6"/>
        <v>109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64" customFormat="1" ht="27.75">
      <c r="A39" s="257" t="s">
        <v>242</v>
      </c>
      <c r="B39" s="257"/>
      <c r="C39" s="67">
        <v>49</v>
      </c>
      <c r="D39" s="67">
        <v>29</v>
      </c>
      <c r="E39" s="67">
        <v>4</v>
      </c>
      <c r="F39" s="67"/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65">
        <f t="shared" si="4"/>
        <v>53</v>
      </c>
      <c r="R39" s="65">
        <f t="shared" si="5"/>
        <v>29</v>
      </c>
      <c r="S39" s="65">
        <f t="shared" si="6"/>
        <v>82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64" customFormat="1" ht="27.75">
      <c r="A40" s="257" t="s">
        <v>243</v>
      </c>
      <c r="B40" s="257"/>
      <c r="C40" s="67">
        <v>79</v>
      </c>
      <c r="D40" s="67">
        <v>84</v>
      </c>
      <c r="E40" s="67">
        <v>2</v>
      </c>
      <c r="F40" s="67">
        <v>3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65">
        <f t="shared" si="4"/>
        <v>81</v>
      </c>
      <c r="R40" s="65">
        <f t="shared" si="5"/>
        <v>87</v>
      </c>
      <c r="S40" s="65">
        <f t="shared" si="6"/>
        <v>168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64" customFormat="1" ht="27.75">
      <c r="A41" s="247" t="s">
        <v>214</v>
      </c>
      <c r="B41" s="247"/>
      <c r="C41" s="65">
        <f aca="true" t="shared" si="7" ref="C41:P41">SUM(C27:C40)</f>
        <v>1209</v>
      </c>
      <c r="D41" s="65">
        <f t="shared" si="7"/>
        <v>887</v>
      </c>
      <c r="E41" s="65">
        <f t="shared" si="7"/>
        <v>85</v>
      </c>
      <c r="F41" s="65">
        <f t="shared" si="7"/>
        <v>79</v>
      </c>
      <c r="G41" s="65">
        <f t="shared" si="7"/>
        <v>0</v>
      </c>
      <c r="H41" s="65">
        <f t="shared" si="7"/>
        <v>0</v>
      </c>
      <c r="I41" s="65">
        <f t="shared" si="7"/>
        <v>0</v>
      </c>
      <c r="J41" s="65">
        <f t="shared" si="7"/>
        <v>0</v>
      </c>
      <c r="K41" s="65">
        <f t="shared" si="7"/>
        <v>0</v>
      </c>
      <c r="L41" s="65">
        <f t="shared" si="7"/>
        <v>0</v>
      </c>
      <c r="M41" s="65">
        <f t="shared" si="7"/>
        <v>0</v>
      </c>
      <c r="N41" s="65">
        <f t="shared" si="7"/>
        <v>0</v>
      </c>
      <c r="O41" s="65">
        <f t="shared" si="7"/>
        <v>0</v>
      </c>
      <c r="P41" s="65">
        <f t="shared" si="7"/>
        <v>0</v>
      </c>
      <c r="Q41" s="65">
        <f t="shared" si="4"/>
        <v>1294</v>
      </c>
      <c r="R41" s="65">
        <f t="shared" si="5"/>
        <v>966</v>
      </c>
      <c r="S41" s="65">
        <f t="shared" si="6"/>
        <v>2260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</sheetData>
  <sheetProtection/>
  <mergeCells count="50">
    <mergeCell ref="A3:S3"/>
    <mergeCell ref="A15:B15"/>
    <mergeCell ref="A9:B9"/>
    <mergeCell ref="A36:B36"/>
    <mergeCell ref="A35:B35"/>
    <mergeCell ref="A34:B34"/>
    <mergeCell ref="A33:B33"/>
    <mergeCell ref="A32:B32"/>
    <mergeCell ref="A20:B20"/>
    <mergeCell ref="A30:B30"/>
    <mergeCell ref="A29:B29"/>
    <mergeCell ref="A41:B41"/>
    <mergeCell ref="A25:B26"/>
    <mergeCell ref="A31:B31"/>
    <mergeCell ref="C25:D25"/>
    <mergeCell ref="A38:B38"/>
    <mergeCell ref="A37:B37"/>
    <mergeCell ref="A27:B27"/>
    <mergeCell ref="A28:B28"/>
    <mergeCell ref="A40:B40"/>
    <mergeCell ref="A39:B39"/>
    <mergeCell ref="E4:F4"/>
    <mergeCell ref="G4:H4"/>
    <mergeCell ref="I4:J4"/>
    <mergeCell ref="M25:N25"/>
    <mergeCell ref="M4:N4"/>
    <mergeCell ref="K4:L4"/>
    <mergeCell ref="I25:J25"/>
    <mergeCell ref="K25:L25"/>
    <mergeCell ref="E25:F25"/>
    <mergeCell ref="A17:B17"/>
    <mergeCell ref="A21:B21"/>
    <mergeCell ref="A7:B7"/>
    <mergeCell ref="A8:B8"/>
    <mergeCell ref="A16:B16"/>
    <mergeCell ref="A10:B10"/>
    <mergeCell ref="A11:B11"/>
    <mergeCell ref="A12:B12"/>
    <mergeCell ref="A13:B13"/>
    <mergeCell ref="A18:B18"/>
    <mergeCell ref="Q25:S25"/>
    <mergeCell ref="O25:P25"/>
    <mergeCell ref="A24:S24"/>
    <mergeCell ref="O4:P4"/>
    <mergeCell ref="Q4:S4"/>
    <mergeCell ref="A19:B19"/>
    <mergeCell ref="C4:D4"/>
    <mergeCell ref="A4:B6"/>
    <mergeCell ref="A14:B14"/>
    <mergeCell ref="G25:H25"/>
  </mergeCells>
  <printOptions horizontalCentered="1" verticalCentered="1"/>
  <pageMargins left="0.07874015748031496" right="0.35433070866141736" top="0" bottom="0.1968503937007874" header="0" footer="0"/>
  <pageSetup horizontalDpi="600" verticalDpi="600" orientation="portrait" paperSize="9" scale="8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2013-11-29T17:55:57Z</dcterms:modified>
  <cp:category/>
  <cp:version/>
  <cp:contentType/>
  <cp:contentStatus/>
</cp:coreProperties>
</file>